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ADU\RADU SERV\primarii\TECHIRGHIOL\HCL\"/>
    </mc:Choice>
  </mc:AlternateContent>
  <xr:revisionPtr revIDLastSave="0" documentId="13_ncr:1_{C7942B10-B95D-4EF7-A31B-397A40C92EAC}" xr6:coauthVersionLast="47" xr6:coauthVersionMax="47" xr10:uidLastSave="{00000000-0000-0000-0000-000000000000}"/>
  <bookViews>
    <workbookView xWindow="-108" yWindow="-108" windowWidth="23256" windowHeight="12456" xr2:uid="{C0006718-AB99-42B5-971D-1BC6713C6CC8}"/>
  </bookViews>
  <sheets>
    <sheet name="credit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amg2">#N/A</definedName>
    <definedName name="______amg3">#N/A</definedName>
    <definedName name="_____amg2">#N/A</definedName>
    <definedName name="_____amg3">#N/A</definedName>
    <definedName name="____amg2">#N/A</definedName>
    <definedName name="____amg3">#N/A</definedName>
    <definedName name="___amg2">#N/A</definedName>
    <definedName name="___amg3">#N/A</definedName>
    <definedName name="__amg2">#N/A</definedName>
    <definedName name="__amg3">#N/A</definedName>
    <definedName name="_amg2">#N/A</definedName>
    <definedName name="_amg3">#N/A</definedName>
    <definedName name="a">#N/A</definedName>
    <definedName name="a_10">#N/A</definedName>
    <definedName name="a_11">#N/A</definedName>
    <definedName name="a_12">#N/A</definedName>
    <definedName name="a_14">#N/A</definedName>
    <definedName name="a_15">#N/A</definedName>
    <definedName name="a_16">#N/A</definedName>
    <definedName name="a_17">#N/A</definedName>
    <definedName name="a_2">#N/A</definedName>
    <definedName name="a_3">#N/A</definedName>
    <definedName name="a_4">#N/A</definedName>
    <definedName name="a_5">#N/A</definedName>
    <definedName name="a_6">#N/A</definedName>
    <definedName name="a_7">#N/A</definedName>
    <definedName name="a_8">#N/A</definedName>
    <definedName name="a_9">#N/A</definedName>
    <definedName name="aaa" localSheetId="0" hidden="1">{#N/A,#N/A,FALSE,"Fund-II"}</definedName>
    <definedName name="aaa" hidden="1">{#N/A,#N/A,FALSE,"Fund-II"}</definedName>
    <definedName name="AllTables">#N/A</definedName>
    <definedName name="AllTables_10">#N/A</definedName>
    <definedName name="AllTables_11">#N/A</definedName>
    <definedName name="AllTables_12">#N/A</definedName>
    <definedName name="AllTables_14">#N/A</definedName>
    <definedName name="AllTables_15">#N/A</definedName>
    <definedName name="AllTables_16">#N/A</definedName>
    <definedName name="AllTables_17">#N/A</definedName>
    <definedName name="AllTables_2">#N/A</definedName>
    <definedName name="AllTables_3">#N/A</definedName>
    <definedName name="AllTables_4">#N/A</definedName>
    <definedName name="AllTables_5">#N/A</definedName>
    <definedName name="AllTables_6">#N/A</definedName>
    <definedName name="AllTables_7">#N/A</definedName>
    <definedName name="AllTables_8">#N/A</definedName>
    <definedName name="AllTables_9">#N/A</definedName>
    <definedName name="amg">#N/A</definedName>
    <definedName name="amg_10">#N/A</definedName>
    <definedName name="amg_11">#N/A</definedName>
    <definedName name="amg_12">#N/A</definedName>
    <definedName name="amg_14">#N/A</definedName>
    <definedName name="amg_15">#N/A</definedName>
    <definedName name="amg_16">#N/A</definedName>
    <definedName name="amg_17">#N/A</definedName>
    <definedName name="amg_2">#N/A</definedName>
    <definedName name="amg_3">#N/A</definedName>
    <definedName name="amg_4">#N/A</definedName>
    <definedName name="amg_5">#N/A</definedName>
    <definedName name="amg_6">#N/A</definedName>
    <definedName name="amg_7">#N/A</definedName>
    <definedName name="amg_8">#N/A</definedName>
    <definedName name="amg_9">#N/A</definedName>
    <definedName name="amg2_10">#N/A</definedName>
    <definedName name="amg2_11">#N/A</definedName>
    <definedName name="amg2_12">#N/A</definedName>
    <definedName name="amg2_14">#N/A</definedName>
    <definedName name="amg2_15">#N/A</definedName>
    <definedName name="amg2_16">#N/A</definedName>
    <definedName name="amg2_17">#N/A</definedName>
    <definedName name="amg2_2">#N/A</definedName>
    <definedName name="amg2_3">#N/A</definedName>
    <definedName name="amg2_4">#N/A</definedName>
    <definedName name="amg2_5">#N/A</definedName>
    <definedName name="amg2_6">#N/A</definedName>
    <definedName name="amg2_7">#N/A</definedName>
    <definedName name="amg2_8">#N/A</definedName>
    <definedName name="amg2_9">#N/A</definedName>
    <definedName name="amg3_10">#N/A</definedName>
    <definedName name="amg3_11">#N/A</definedName>
    <definedName name="amg3_12">#N/A</definedName>
    <definedName name="amg3_14">#N/A</definedName>
    <definedName name="amg3_15">#N/A</definedName>
    <definedName name="amg3_16">#N/A</definedName>
    <definedName name="amg3_17">#N/A</definedName>
    <definedName name="amg3_2">#N/A</definedName>
    <definedName name="amg3_3">#N/A</definedName>
    <definedName name="amg3_4">#N/A</definedName>
    <definedName name="amg3_5">#N/A</definedName>
    <definedName name="amg3_6">#N/A</definedName>
    <definedName name="amg3_7">#N/A</definedName>
    <definedName name="amg3_8">#N/A</definedName>
    <definedName name="amg3_9">#N/A</definedName>
    <definedName name="as" localSheetId="0">#REF!</definedName>
    <definedName name="as">#REF!</definedName>
    <definedName name="asd" localSheetId="0">#REF!</definedName>
    <definedName name="asd">#REF!</definedName>
    <definedName name="asdasd" localSheetId="0">#REF!</definedName>
    <definedName name="asdasd">#REF!</definedName>
    <definedName name="b">#N/A</definedName>
    <definedName name="b_10">#N/A</definedName>
    <definedName name="b_11">#N/A</definedName>
    <definedName name="b_12">#N/A</definedName>
    <definedName name="b_14">#N/A</definedName>
    <definedName name="b_15">#N/A</definedName>
    <definedName name="b_16">#N/A</definedName>
    <definedName name="b_17">#N/A</definedName>
    <definedName name="b_2">#N/A</definedName>
    <definedName name="b_3">#N/A</definedName>
    <definedName name="b_4">#N/A</definedName>
    <definedName name="b_5">#N/A</definedName>
    <definedName name="b_6">#N/A</definedName>
    <definedName name="b_7">#N/A</definedName>
    <definedName name="b_8">#N/A</definedName>
    <definedName name="b_9">#N/A</definedName>
    <definedName name="bbb" localSheetId="0" hidden="1">{#N/A,#N/A,FALSE,"Fund-II"}</definedName>
    <definedName name="bbb" hidden="1">{#N/A,#N/A,FALSE,"Fund-II"}</definedName>
    <definedName name="BMS_Tot_Cost" localSheetId="0">#REF!</definedName>
    <definedName name="BMS_Tot_Cost">#REF!</definedName>
    <definedName name="bvb" localSheetId="0">#REF!</definedName>
    <definedName name="bvb">#REF!</definedName>
    <definedName name="Capital_Expenditures___Culture___Sports" localSheetId="0">'[1]Module 6_Condensed Budget'!#REF!</definedName>
    <definedName name="Capital_Expenditures___Culture___Sports">'[2]Module 6_Condensed Budget'!#REF!</definedName>
    <definedName name="Capital_Expenditures___Education" localSheetId="0">'[1]Module 6_Condensed Budget'!#REF!</definedName>
    <definedName name="Capital_Expenditures___Education">'[2]Module 6_Condensed Budget'!#REF!</definedName>
    <definedName name="Capital_Expenditures___General_Administration" localSheetId="0">'[1]Module 6_Condensed Budget'!#REF!</definedName>
    <definedName name="Capital_Expenditures___General_Administration">'[2]Module 6_Condensed Budget'!#REF!</definedName>
    <definedName name="Capital_Expenditures___Health" localSheetId="0">'[1]Module 6_Condensed Budget'!#REF!</definedName>
    <definedName name="Capital_Expenditures___Health">'[2]Module 6_Condensed Budget'!#REF!</definedName>
    <definedName name="Capital_Expenditures___Other_Activities" localSheetId="0">'[1]Module 6_Condensed Budget'!#REF!</definedName>
    <definedName name="Capital_Expenditures___Other_Activities">'[2]Module 6_Condensed Budget'!#REF!</definedName>
    <definedName name="Capital_Expenditures___Public_Works___Housing" localSheetId="0">'[1]Module 6_Condensed Budget'!#REF!</definedName>
    <definedName name="Capital_Expenditures___Public_Works___Housing">'[2]Module 6_Condensed Budget'!#REF!</definedName>
    <definedName name="Capital_Expenditures___Social_Assistance" localSheetId="0">'[1]Module 6_Condensed Budget'!#REF!</definedName>
    <definedName name="Capital_Expenditures___Social_Assistance">'[2]Module 6_Condensed Budget'!#REF!</definedName>
    <definedName name="Capital_Expenditures___Transportation___Communication" localSheetId="0">'[1]Module 6_Condensed Budget'!#REF!</definedName>
    <definedName name="Capital_Expenditures___Transportation___Communication">'[2]Module 6_Condensed Budget'!#REF!</definedName>
    <definedName name="Capital_Expenditures__Other_Economic_Activities" localSheetId="0">'[1]Module 6_Condensed Budget'!#REF!</definedName>
    <definedName name="Capital_Expenditures__Other_Economic_Activities">'[2]Module 6_Condensed Budget'!#REF!</definedName>
    <definedName name="caragiale" localSheetId="0">#REF!</definedName>
    <definedName name="caragiale">#REF!</definedName>
    <definedName name="Change_in_Operating_Expenditures" localSheetId="0">'[1]Module 6_Condensed Budget'!#REF!</definedName>
    <definedName name="Change_in_Operating_Expenditures">'[2]Module 6_Condensed Budget'!#REF!</definedName>
    <definedName name="CO_II" localSheetId="0">#REF!</definedName>
    <definedName name="CO_II">#REF!</definedName>
    <definedName name="COIV" localSheetId="0">#REF!</definedName>
    <definedName name="COIV">#REF!</definedName>
    <definedName name="COV" localSheetId="0">#REF!</definedName>
    <definedName name="COV">#REF!</definedName>
    <definedName name="credit" localSheetId="0" hidden="1">{"'Lennar U.S. Partners'!$A$1:$N$53"}</definedName>
    <definedName name="credit" hidden="1">{"'Lennar U.S. Partners'!$A$1:$N$53"}</definedName>
    <definedName name="d">[3]Portfolio!$F$15</definedName>
    <definedName name="_xlnm.Database" localSheetId="0">#REF!</definedName>
    <definedName name="_xlnm.Database">#REF!</definedName>
    <definedName name="Deflator__Base_Year___1995" localSheetId="0">'[1]Module 6_Condensed Budget'!#REF!</definedName>
    <definedName name="Deflator__Base_Year___1995">'[2]Module 6_Condensed Budget'!#REF!</definedName>
    <definedName name="Deflator__Base_Year___1997" localSheetId="0">'[1]Module 6_Condensed Budget'!#REF!</definedName>
    <definedName name="Deflator__Base_Year___1997">'[2]Module 6_Condensed Budget'!#REF!</definedName>
    <definedName name="dff" localSheetId="0">#REF!</definedName>
    <definedName name="dff">#REF!</definedName>
    <definedName name="DisplaySelectedSheetsMacroButton" localSheetId="0">#REF!</definedName>
    <definedName name="DisplaySelectedSheetsMacroButton">#REF!</definedName>
    <definedName name="dsa" localSheetId="0" hidden="1">{#N/A,#N/A,FALSE,"Fund-II"}</definedName>
    <definedName name="dsa">#REF!</definedName>
    <definedName name="eq" localSheetId="0">#REF!</definedName>
    <definedName name="eq">#REF!</definedName>
    <definedName name="er">#N/A</definedName>
    <definedName name="er_10">#N/A</definedName>
    <definedName name="er_11">#N/A</definedName>
    <definedName name="er_12">#N/A</definedName>
    <definedName name="er_14">#N/A</definedName>
    <definedName name="er_15">#N/A</definedName>
    <definedName name="er_16">#N/A</definedName>
    <definedName name="er_17">#N/A</definedName>
    <definedName name="er_2">#N/A</definedName>
    <definedName name="er_3">#N/A</definedName>
    <definedName name="er_4">#N/A</definedName>
    <definedName name="er_5">#N/A</definedName>
    <definedName name="er_6">#N/A</definedName>
    <definedName name="er_7">#N/A</definedName>
    <definedName name="er_8">#N/A</definedName>
    <definedName name="er_9">#N/A</definedName>
    <definedName name="ew" localSheetId="0">#REF!</definedName>
    <definedName name="ew">#REF!</definedName>
    <definedName name="ewq" localSheetId="0">#REF!</definedName>
    <definedName name="ewq">#REF!</definedName>
    <definedName name="Excel_BuiltIn__FilterDatabase_13" localSheetId="0">#REF!</definedName>
    <definedName name="Excel_BuiltIn__FilterDatabase_13">#REF!</definedName>
    <definedName name="Excel_BuiltIn__FilterDatabase_17" localSheetId="0">'[4]Evolutie V_C 2003_2007 '!#REF!</definedName>
    <definedName name="Excel_BuiltIn__FilterDatabase_17">'[5]Evolutie V_C 2003_2007 '!#REF!</definedName>
    <definedName name="Excel_BuiltIn_Database" localSheetId="0">#REF!</definedName>
    <definedName name="Excel_BuiltIn_Database">#REF!</definedName>
    <definedName name="Extra" localSheetId="0">[6]ExtraScoli!$B$150</definedName>
    <definedName name="Extra">[6]ExtraScoli!$B$150</definedName>
    <definedName name="fds" localSheetId="0">#REF!</definedName>
    <definedName name="fds">#REF!</definedName>
    <definedName name="Ferrovial" localSheetId="0" hidden="1">{"'Lennar U.S. Partners'!$A$1:$N$53"}</definedName>
    <definedName name="Ferrovial" hidden="1">{"'Lennar U.S. Partners'!$A$1:$N$53"}</definedName>
    <definedName name="FUND1" localSheetId="0">#REF!</definedName>
    <definedName name="FUND1">#REF!</definedName>
    <definedName name="FUND2" localSheetId="0">#REF!</definedName>
    <definedName name="FUND2">#REF!</definedName>
    <definedName name="GEMS" localSheetId="0" hidden="1">{"'Lennar U.S. Partners'!$A$1:$N$53"}</definedName>
    <definedName name="GEMS" hidden="1">{"'Lennar U.S. Partners'!$A$1:$N$53"}</definedName>
    <definedName name="ggg" localSheetId="0" hidden="1">{"'Lennar U.S. Partners'!$A$1:$N$53"}</definedName>
    <definedName name="ggg" hidden="1">{"'Lennar U.S. Partners'!$A$1:$N$53"}</definedName>
    <definedName name="gr_203" localSheetId="0">#REF!</definedName>
    <definedName name="gr_203">#REF!</definedName>
    <definedName name="hannuri">#N/A</definedName>
    <definedName name="hannuri_10">#N/A</definedName>
    <definedName name="hannuri_11">#N/A</definedName>
    <definedName name="hannuri_12">#N/A</definedName>
    <definedName name="hannuri_14">#N/A</definedName>
    <definedName name="hannuri_15">#N/A</definedName>
    <definedName name="hannuri_16">#N/A</definedName>
    <definedName name="hannuri_17">#N/A</definedName>
    <definedName name="hannuri_2">#N/A</definedName>
    <definedName name="hannuri_3">#N/A</definedName>
    <definedName name="hannuri_4">#N/A</definedName>
    <definedName name="hannuri_5">#N/A</definedName>
    <definedName name="hannuri_6">#N/A</definedName>
    <definedName name="hannuri_7">#N/A</definedName>
    <definedName name="hannuri_8">#N/A</definedName>
    <definedName name="hannuri_9">#N/A</definedName>
    <definedName name="harnaj" localSheetId="0">#REF!</definedName>
    <definedName name="harnaj">#REF!</definedName>
    <definedName name="hipoacuzici" localSheetId="0">#REF!</definedName>
    <definedName name="hipoacuzici">#REF!</definedName>
    <definedName name="HTML_CodePage" hidden="1">1252</definedName>
    <definedName name="HTML_Control" localSheetId="0" hidden="1">{"'Lennar U.S. Partners'!$A$1:$N$53"}</definedName>
    <definedName name="HTML_Control" hidden="1">{"'Lennar U.S. Partners'!$A$1:$N$53"}</definedName>
    <definedName name="HTML_Description" hidden="1">""</definedName>
    <definedName name="HTML_Email" hidden="1">""</definedName>
    <definedName name="HTML_Header" hidden="1">"Cover Page"</definedName>
    <definedName name="HTML_LastUpdate" hidden="1">"9/3/1999"</definedName>
    <definedName name="HTML_LineAfter" hidden="1">FALSE</definedName>
    <definedName name="HTML_LineBefore" hidden="1">FALSE</definedName>
    <definedName name="HTML_Name" hidden="1">"nymarkr"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"C:\Quaterly Reports\MyHTM2L.htm"</definedName>
    <definedName name="HTML_PathTemplate" hidden="1">"C:\Quaterly Reports\MyHTML.htm"</definedName>
    <definedName name="HTML_Title" hidden="1">"MSREF I - Second Quater 1999"</definedName>
    <definedName name="Intl">[7]Inputs!$A$118:$L$125</definedName>
    <definedName name="Intlfive">[7]Inputs!$A$192:$J$212</definedName>
    <definedName name="Intlfour">[7]Inputs!$A$170:$J$185</definedName>
    <definedName name="Intlseven">[7]Inputs!$A$258:$J$289</definedName>
    <definedName name="Intlsix">[7]Inputs!$A$219:$J$250</definedName>
    <definedName name="Intlthree">[7]Inputs!$A$151:$L$163</definedName>
    <definedName name="Intltwo">[7]Inputs!$A$132:$L$144</definedName>
    <definedName name="INVESTORS" localSheetId="0">#REF!</definedName>
    <definedName name="INVESTORS">#REF!</definedName>
    <definedName name="Investors_892_C" localSheetId="0">#REF!</definedName>
    <definedName name="Investors_892_C">#REF!</definedName>
    <definedName name="ITDNETDIST.Actual.ITD" localSheetId="0">#REF!</definedName>
    <definedName name="ITDNETDIST.Actual.ITD">#REF!</definedName>
    <definedName name="KUWAIT" localSheetId="0">#REF!</definedName>
    <definedName name="KUWAIT">#REF!</definedName>
    <definedName name="ListSheetsMacroButton" localSheetId="0">#REF!</definedName>
    <definedName name="ListSheetsMacroButton">#REF!</definedName>
    <definedName name="Lori">#N/A</definedName>
    <definedName name="Lori_10">#N/A</definedName>
    <definedName name="Lori_11">#N/A</definedName>
    <definedName name="Lori_12">#N/A</definedName>
    <definedName name="Lori_14">#N/A</definedName>
    <definedName name="Lori_15">#N/A</definedName>
    <definedName name="Lori_16">#N/A</definedName>
    <definedName name="Lori_17">#N/A</definedName>
    <definedName name="Lori_2">#N/A</definedName>
    <definedName name="Lori_3">#N/A</definedName>
    <definedName name="Lori_4">#N/A</definedName>
    <definedName name="Lori_5">#N/A</definedName>
    <definedName name="Lori_6">#N/A</definedName>
    <definedName name="Lori_7">#N/A</definedName>
    <definedName name="Lori_8">#N/A</definedName>
    <definedName name="Lori_9">#N/A</definedName>
    <definedName name="madgearu" localSheetId="0">#REF!</definedName>
    <definedName name="madgearu">#REF!</definedName>
    <definedName name="Maturity">[8]Params!$B$3</definedName>
    <definedName name="MSREF_II_892_INVESTORS_A__L.P." localSheetId="0">#REF!</definedName>
    <definedName name="MSREF_II_892_INVESTORS_A__L.P.">#REF!</definedName>
    <definedName name="MSREF_II_892_INVESTORS_AB__L.P." localSheetId="0">#REF!</definedName>
    <definedName name="MSREF_II_892_INVESTORS_AB__L.P.">#REF!</definedName>
    <definedName name="MSREF_II_892_INVESTORS_B__L.P." localSheetId="0">#REF!</definedName>
    <definedName name="MSREF_II_892_INVESTORS_B__L.P.">#REF!</definedName>
    <definedName name="msrefivTMTM" localSheetId="0">#REF!</definedName>
    <definedName name="msrefivTMTM">#REF!</definedName>
    <definedName name="msreiMTM" localSheetId="0">#REF!</definedName>
    <definedName name="msreiMTM">#REF!</definedName>
    <definedName name="MTMHeader" localSheetId="0">#REF!</definedName>
    <definedName name="MTMHeader">#REF!</definedName>
    <definedName name="NET_DSITR.ProForma.Year" localSheetId="0">#REF!</definedName>
    <definedName name="NET_DSITR.ProForma.Year">#REF!</definedName>
    <definedName name="Net_Outstanding_Debt" localSheetId="0">'[1]Module 6_Condensed Budget'!#REF!</definedName>
    <definedName name="Net_Outstanding_Debt">'[2]Module 6_Condensed Budget'!#REF!</definedName>
    <definedName name="new">#N/A</definedName>
    <definedName name="new_10">#N/A</definedName>
    <definedName name="new_11">#N/A</definedName>
    <definedName name="new_12">#N/A</definedName>
    <definedName name="new_14">#N/A</definedName>
    <definedName name="new_15">#N/A</definedName>
    <definedName name="new_16">#N/A</definedName>
    <definedName name="new_17">#N/A</definedName>
    <definedName name="new_2">#N/A</definedName>
    <definedName name="new_3">#N/A</definedName>
    <definedName name="new_4">#N/A</definedName>
    <definedName name="new_5">#N/A</definedName>
    <definedName name="new_6">#N/A</definedName>
    <definedName name="new_7">#N/A</definedName>
    <definedName name="new_8">#N/A</definedName>
    <definedName name="new_9">#N/A</definedName>
    <definedName name="Nucleulsava" localSheetId="0">#REF!</definedName>
    <definedName name="Nucleulsava">#REF!</definedName>
    <definedName name="page\x2dtotal">#REF!</definedName>
    <definedName name="page\x2dtotal\x2dmaster0">#REF!</definedName>
    <definedName name="PrintManagerQuery" localSheetId="0">#REF!</definedName>
    <definedName name="PrintManagerQuery">#REF!</definedName>
    <definedName name="PrintSelectedSheetsMacroButton" localSheetId="0">#REF!</definedName>
    <definedName name="PrintSelectedSheetsMacroButton">#REF!</definedName>
    <definedName name="Proceeds_from_the_sale_of_public_property" localSheetId="0">'[1]Module 6_Condensed Budget'!#REF!</definedName>
    <definedName name="Proceeds_from_the_sale_of_public_property">'[2]Module 6_Condensed Budget'!#REF!</definedName>
    <definedName name="ProjectName">#N/A</definedName>
    <definedName name="ProjectName_10">#N/A</definedName>
    <definedName name="ProjectName_11">#N/A</definedName>
    <definedName name="ProjectName_12">#N/A</definedName>
    <definedName name="ProjectName_14">#N/A</definedName>
    <definedName name="ProjectName_15">#N/A</definedName>
    <definedName name="ProjectName_16">#N/A</definedName>
    <definedName name="ProjectName_17">#N/A</definedName>
    <definedName name="ProjectName_2">#N/A</definedName>
    <definedName name="ProjectName_3">#N/A</definedName>
    <definedName name="ProjectName_4">#N/A</definedName>
    <definedName name="ProjectName_5">#N/A</definedName>
    <definedName name="ProjectName_6">#N/A</definedName>
    <definedName name="ProjectName_7">#N/A</definedName>
    <definedName name="ProjectName_8">#N/A</definedName>
    <definedName name="ProjectName_9">#N/A</definedName>
    <definedName name="q" localSheetId="0" hidden="1">{#N/A,#N/A,FALSE,"Fund-II"}</definedName>
    <definedName name="q" hidden="1">{#N/A,#N/A,FALSE,"Fund-II"}</definedName>
    <definedName name="qw" localSheetId="0">#REF!</definedName>
    <definedName name="qw">#REF!</definedName>
    <definedName name="qwq" localSheetId="0">#REF!</definedName>
    <definedName name="qwq">#REF!</definedName>
    <definedName name="radu" localSheetId="0">#REF!</definedName>
    <definedName name="radu">#REF!</definedName>
    <definedName name="Recurring_Surplus__Deficit" localSheetId="0">'[9]_Cash Flow_'!$C$36:$AM$36</definedName>
    <definedName name="Recurring_Surplus__Deficit">'[9]_Cash Flow_'!$C$36:$AM$36</definedName>
    <definedName name="RedFlag_1" localSheetId="0">#REF!</definedName>
    <definedName name="RedFlag_1">#REF!</definedName>
    <definedName name="RedFlag_10" localSheetId="0">#REF!</definedName>
    <definedName name="RedFlag_10">#REF!</definedName>
    <definedName name="RedFlag_111" localSheetId="0">#REF!</definedName>
    <definedName name="RedFlag_111">#REF!</definedName>
    <definedName name="RedFlag_112" localSheetId="0">#REF!</definedName>
    <definedName name="RedFlag_112">#REF!</definedName>
    <definedName name="RedFlag_113" localSheetId="0">#REF!</definedName>
    <definedName name="RedFlag_113">#REF!</definedName>
    <definedName name="RedFlag_114" localSheetId="0">#REF!</definedName>
    <definedName name="RedFlag_114">#REF!</definedName>
    <definedName name="RedFlag_115" localSheetId="0">#REF!</definedName>
    <definedName name="RedFlag_115">#REF!</definedName>
    <definedName name="RedFlag_116" localSheetId="0">#REF!</definedName>
    <definedName name="RedFlag_116">#REF!</definedName>
    <definedName name="RedFlag_117" localSheetId="0">#REF!</definedName>
    <definedName name="RedFlag_117">#REF!</definedName>
    <definedName name="RedFlag_118" localSheetId="0">#REF!</definedName>
    <definedName name="RedFlag_118">#REF!</definedName>
    <definedName name="RedFlag_119" localSheetId="0">#REF!</definedName>
    <definedName name="RedFlag_119">#REF!</definedName>
    <definedName name="RedFlag_120" localSheetId="0">#REF!</definedName>
    <definedName name="RedFlag_120">#REF!</definedName>
    <definedName name="RedFlag_121" localSheetId="0">#REF!</definedName>
    <definedName name="RedFlag_121">#REF!</definedName>
    <definedName name="RedFlag_122" localSheetId="0">#REF!</definedName>
    <definedName name="RedFlag_122">#REF!</definedName>
    <definedName name="RedFlag_123" localSheetId="0">#REF!</definedName>
    <definedName name="RedFlag_123">#REF!</definedName>
    <definedName name="RedFlag_124" localSheetId="0">#REF!</definedName>
    <definedName name="RedFlag_124">#REF!</definedName>
    <definedName name="RedFlag_125" localSheetId="0">#REF!</definedName>
    <definedName name="RedFlag_125">#REF!</definedName>
    <definedName name="RedFlag_126" localSheetId="0">#REF!</definedName>
    <definedName name="RedFlag_126">#REF!</definedName>
    <definedName name="RedFlag_127" localSheetId="0">#REF!</definedName>
    <definedName name="RedFlag_127">#REF!</definedName>
    <definedName name="RedFlag_128" localSheetId="0">#REF!</definedName>
    <definedName name="RedFlag_128">#REF!</definedName>
    <definedName name="RedFlag_129" localSheetId="0">#REF!</definedName>
    <definedName name="RedFlag_129">#REF!</definedName>
    <definedName name="RedFlag_130" localSheetId="0">#REF!</definedName>
    <definedName name="RedFlag_130">#REF!</definedName>
    <definedName name="RedFlag_131" localSheetId="0">#REF!</definedName>
    <definedName name="RedFlag_131">#REF!</definedName>
    <definedName name="RedFlag_132" localSheetId="0">#REF!</definedName>
    <definedName name="RedFlag_132">#REF!</definedName>
    <definedName name="RedFlag_133" localSheetId="0">#REF!</definedName>
    <definedName name="RedFlag_133">#REF!</definedName>
    <definedName name="RedFlag_134" localSheetId="0">#REF!</definedName>
    <definedName name="RedFlag_134">#REF!</definedName>
    <definedName name="RedFlag_135" localSheetId="0">#REF!</definedName>
    <definedName name="RedFlag_135">#REF!</definedName>
    <definedName name="RedFlag_136" localSheetId="0">#REF!</definedName>
    <definedName name="RedFlag_136">#REF!</definedName>
    <definedName name="RedFlag_137" localSheetId="0">#REF!</definedName>
    <definedName name="RedFlag_137">#REF!</definedName>
    <definedName name="RedFlag_138" localSheetId="0">#REF!</definedName>
    <definedName name="RedFlag_138">#REF!</definedName>
    <definedName name="RedFlag_139" localSheetId="0">#REF!</definedName>
    <definedName name="RedFlag_139">#REF!</definedName>
    <definedName name="RedFlag_14" localSheetId="0">#REF!</definedName>
    <definedName name="RedFlag_14">#REF!</definedName>
    <definedName name="RedFlag_140" localSheetId="0">#REF!</definedName>
    <definedName name="RedFlag_140">#REF!</definedName>
    <definedName name="RedFlag_141" localSheetId="0">#REF!</definedName>
    <definedName name="RedFlag_141">#REF!</definedName>
    <definedName name="RedFlag_142" localSheetId="0">#REF!</definedName>
    <definedName name="RedFlag_142">#REF!</definedName>
    <definedName name="RedFlag_143" localSheetId="0">#REF!</definedName>
    <definedName name="RedFlag_143">#REF!</definedName>
    <definedName name="RedFlag_144" localSheetId="0">#REF!</definedName>
    <definedName name="RedFlag_144">#REF!</definedName>
    <definedName name="RedFlag_145" localSheetId="0">#REF!</definedName>
    <definedName name="RedFlag_145">#REF!</definedName>
    <definedName name="RedFlag_146" localSheetId="0">#REF!</definedName>
    <definedName name="RedFlag_146">#REF!</definedName>
    <definedName name="RedFlag_147" localSheetId="0">#REF!</definedName>
    <definedName name="RedFlag_147">#REF!</definedName>
    <definedName name="RedFlag_148" localSheetId="0">#REF!</definedName>
    <definedName name="RedFlag_148">#REF!</definedName>
    <definedName name="RedFlag_15" localSheetId="0">#REF!</definedName>
    <definedName name="RedFlag_15">#REF!</definedName>
    <definedName name="RedFlag_16" localSheetId="0">#REF!</definedName>
    <definedName name="RedFlag_16">#REF!</definedName>
    <definedName name="RedFlag_17" localSheetId="0">#REF!</definedName>
    <definedName name="RedFlag_17">#REF!</definedName>
    <definedName name="RedFlag_18" localSheetId="0">#REF!</definedName>
    <definedName name="RedFlag_18">#REF!</definedName>
    <definedName name="RedFlag_185" localSheetId="0">#REF!</definedName>
    <definedName name="RedFlag_185">#REF!</definedName>
    <definedName name="RedFlag_186" localSheetId="0">#REF!</definedName>
    <definedName name="RedFlag_186">#REF!</definedName>
    <definedName name="RedFlag_187" localSheetId="0">#REF!</definedName>
    <definedName name="RedFlag_187">#REF!</definedName>
    <definedName name="RedFlag_188" localSheetId="0">#REF!</definedName>
    <definedName name="RedFlag_188">#REF!</definedName>
    <definedName name="RedFlag_189" localSheetId="0">#REF!</definedName>
    <definedName name="RedFlag_189">#REF!</definedName>
    <definedName name="RedFlag_19" localSheetId="0">#REF!</definedName>
    <definedName name="RedFlag_19">#REF!</definedName>
    <definedName name="RedFlag_190" localSheetId="0">#REF!</definedName>
    <definedName name="RedFlag_190">#REF!</definedName>
    <definedName name="RedFlag_191" localSheetId="0">#REF!</definedName>
    <definedName name="RedFlag_191">#REF!</definedName>
    <definedName name="RedFlag_192" localSheetId="0">#REF!</definedName>
    <definedName name="RedFlag_192">#REF!</definedName>
    <definedName name="RedFlag_193" localSheetId="0">#REF!</definedName>
    <definedName name="RedFlag_193">#REF!</definedName>
    <definedName name="RedFlag_194" localSheetId="0">#REF!</definedName>
    <definedName name="RedFlag_194">#REF!</definedName>
    <definedName name="RedFlag_195" localSheetId="0">#REF!</definedName>
    <definedName name="RedFlag_195">#REF!</definedName>
    <definedName name="RedFlag_196" localSheetId="0">#REF!</definedName>
    <definedName name="RedFlag_196">#REF!</definedName>
    <definedName name="RedFlag_197" localSheetId="0">#REF!</definedName>
    <definedName name="RedFlag_197">#REF!</definedName>
    <definedName name="RedFlag_198" localSheetId="0">#REF!</definedName>
    <definedName name="RedFlag_198">#REF!</definedName>
    <definedName name="RedFlag_199" localSheetId="0">#REF!</definedName>
    <definedName name="RedFlag_199">#REF!</definedName>
    <definedName name="RedFlag_2" localSheetId="0">#REF!</definedName>
    <definedName name="RedFlag_2">#REF!</definedName>
    <definedName name="RedFlag_20" localSheetId="0">#REF!</definedName>
    <definedName name="RedFlag_20">#REF!</definedName>
    <definedName name="RedFlag_200" localSheetId="0">#REF!</definedName>
    <definedName name="RedFlag_200">#REF!</definedName>
    <definedName name="RedFlag_201" localSheetId="0">#REF!</definedName>
    <definedName name="RedFlag_201">#REF!</definedName>
    <definedName name="RedFlag_202" localSheetId="0">#REF!</definedName>
    <definedName name="RedFlag_202">#REF!</definedName>
    <definedName name="RedFlag_203" localSheetId="0">#REF!</definedName>
    <definedName name="RedFlag_203">#REF!</definedName>
    <definedName name="RedFlag_21" localSheetId="0">#REF!</definedName>
    <definedName name="RedFlag_21">#REF!</definedName>
    <definedName name="RedFlag_22" localSheetId="0">#REF!</definedName>
    <definedName name="RedFlag_22">#REF!</definedName>
    <definedName name="RedFlag_23" localSheetId="0">#REF!</definedName>
    <definedName name="RedFlag_23">#REF!</definedName>
    <definedName name="RedFlag_25" localSheetId="0">#REF!</definedName>
    <definedName name="RedFlag_25">#REF!</definedName>
    <definedName name="RedFlag_26" localSheetId="0">#REF!</definedName>
    <definedName name="RedFlag_26">#REF!</definedName>
    <definedName name="RedFlag_27" localSheetId="0">#REF!</definedName>
    <definedName name="RedFlag_27">#REF!</definedName>
    <definedName name="RedFlag_28" localSheetId="0">#REF!</definedName>
    <definedName name="RedFlag_28">#REF!</definedName>
    <definedName name="RedFlag_29" localSheetId="0">#REF!</definedName>
    <definedName name="RedFlag_29">#REF!</definedName>
    <definedName name="RedFlag_30" localSheetId="0">#REF!</definedName>
    <definedName name="RedFlag_30">#REF!</definedName>
    <definedName name="RedFlag_3011" localSheetId="0">#REF!</definedName>
    <definedName name="RedFlag_3011">#REF!</definedName>
    <definedName name="RedFlag_31" localSheetId="0">#REF!</definedName>
    <definedName name="RedFlag_31">#REF!</definedName>
    <definedName name="RedFlag_32" localSheetId="0">#REF!</definedName>
    <definedName name="RedFlag_32">#REF!</definedName>
    <definedName name="RedFlag_33" localSheetId="0">#REF!</definedName>
    <definedName name="RedFlag_33">#REF!</definedName>
    <definedName name="RedFlag_34" localSheetId="0">#REF!</definedName>
    <definedName name="RedFlag_34">#REF!</definedName>
    <definedName name="RedFlag_35" localSheetId="0">#REF!</definedName>
    <definedName name="RedFlag_35">#REF!</definedName>
    <definedName name="RedFlag_36" localSheetId="0">#REF!</definedName>
    <definedName name="RedFlag_36">#REF!</definedName>
    <definedName name="RedFlag_37" localSheetId="0">#REF!</definedName>
    <definedName name="RedFlag_37">#REF!</definedName>
    <definedName name="RedFlag_38" localSheetId="0">#REF!</definedName>
    <definedName name="RedFlag_38">#REF!</definedName>
    <definedName name="RedFlag_39" localSheetId="0">#REF!</definedName>
    <definedName name="RedFlag_39">#REF!</definedName>
    <definedName name="RedFlag_40" localSheetId="0">#REF!</definedName>
    <definedName name="RedFlag_40">#REF!</definedName>
    <definedName name="RedFlag_41" localSheetId="0">#REF!</definedName>
    <definedName name="RedFlag_41">#REF!</definedName>
    <definedName name="RedFlag_42" localSheetId="0">#REF!</definedName>
    <definedName name="RedFlag_42">#REF!</definedName>
    <definedName name="RedFlag_43" localSheetId="0">#REF!</definedName>
    <definedName name="RedFlag_43">#REF!</definedName>
    <definedName name="RedFlag_49" localSheetId="0">#REF!</definedName>
    <definedName name="RedFlag_49">#REF!</definedName>
    <definedName name="RedFlag_50" localSheetId="0">#REF!</definedName>
    <definedName name="RedFlag_50">#REF!</definedName>
    <definedName name="RedFlag_51" localSheetId="0">#REF!</definedName>
    <definedName name="RedFlag_51">#REF!</definedName>
    <definedName name="RedFlag_52" localSheetId="0">#REF!</definedName>
    <definedName name="RedFlag_52">#REF!</definedName>
    <definedName name="RedFlag_53" localSheetId="0">#REF!</definedName>
    <definedName name="RedFlag_53">#REF!</definedName>
    <definedName name="RedFlag_54" localSheetId="0">#REF!</definedName>
    <definedName name="RedFlag_54">#REF!</definedName>
    <definedName name="RedFlag_56" localSheetId="0">#REF!</definedName>
    <definedName name="RedFlag_56">#REF!</definedName>
    <definedName name="RedFlag_57" localSheetId="0">#REF!</definedName>
    <definedName name="RedFlag_57">#REF!</definedName>
    <definedName name="RedFlag_58" localSheetId="0">#REF!</definedName>
    <definedName name="RedFlag_58">#REF!</definedName>
    <definedName name="RedFlag_59" localSheetId="0">#REF!</definedName>
    <definedName name="RedFlag_59">#REF!</definedName>
    <definedName name="RedFlag_60" localSheetId="0">#REF!</definedName>
    <definedName name="RedFlag_60">#REF!</definedName>
    <definedName name="RedFlag_61" localSheetId="0">#REF!</definedName>
    <definedName name="RedFlag_61">#REF!</definedName>
    <definedName name="RedFlag_62" localSheetId="0">#REF!</definedName>
    <definedName name="RedFlag_62">#REF!</definedName>
    <definedName name="RedFlag_63" localSheetId="0">#REF!</definedName>
    <definedName name="RedFlag_63">#REF!</definedName>
    <definedName name="RedFlag_64" localSheetId="0">#REF!</definedName>
    <definedName name="RedFlag_64">#REF!</definedName>
    <definedName name="RedFlag_65" localSheetId="0">#REF!</definedName>
    <definedName name="RedFlag_65">#REF!</definedName>
    <definedName name="RedFlag_66" localSheetId="0">#REF!</definedName>
    <definedName name="RedFlag_66">#REF!</definedName>
    <definedName name="RedFlag_67" localSheetId="0">#REF!</definedName>
    <definedName name="RedFlag_67">#REF!</definedName>
    <definedName name="RedFlag_68" localSheetId="0">#REF!</definedName>
    <definedName name="RedFlag_68">#REF!</definedName>
    <definedName name="RedFlag_69" localSheetId="0">#REF!</definedName>
    <definedName name="RedFlag_69">#REF!</definedName>
    <definedName name="RedFlag_70" localSheetId="0">#REF!</definedName>
    <definedName name="RedFlag_70">#REF!</definedName>
    <definedName name="RedFlag_71" localSheetId="0">#REF!</definedName>
    <definedName name="RedFlag_71">#REF!</definedName>
    <definedName name="RedFlag_72" localSheetId="0">#REF!</definedName>
    <definedName name="RedFlag_72">#REF!</definedName>
    <definedName name="RedFlag_73" localSheetId="0">#REF!</definedName>
    <definedName name="RedFlag_73">#REF!</definedName>
    <definedName name="RedFlag_74" localSheetId="0">#REF!</definedName>
    <definedName name="RedFlag_74">#REF!</definedName>
    <definedName name="RedFlag_75" localSheetId="0">#REF!</definedName>
    <definedName name="RedFlag_75">#REF!</definedName>
    <definedName name="RedFlag_76" localSheetId="0">#REF!</definedName>
    <definedName name="RedFlag_76">#REF!</definedName>
    <definedName name="RedFlag_77" localSheetId="0">#REF!</definedName>
    <definedName name="RedFlag_77">#REF!</definedName>
    <definedName name="RedFlag_78" localSheetId="0">#REF!</definedName>
    <definedName name="RedFlag_78">#REF!</definedName>
    <definedName name="RedFlag_79" localSheetId="0">#REF!</definedName>
    <definedName name="RedFlag_79">#REF!</definedName>
    <definedName name="RedFlag_80" localSheetId="0">#REF!</definedName>
    <definedName name="RedFlag_80">#REF!</definedName>
    <definedName name="RedFlag_81" localSheetId="0">#REF!</definedName>
    <definedName name="RedFlag_81">#REF!</definedName>
    <definedName name="RedFlag_82" localSheetId="0">#REF!</definedName>
    <definedName name="RedFlag_82">#REF!</definedName>
    <definedName name="RedFlag_83" localSheetId="0">#REF!</definedName>
    <definedName name="RedFlag_83">#REF!</definedName>
    <definedName name="RedFlag_84" localSheetId="0">#REF!</definedName>
    <definedName name="RedFlag_84">#REF!</definedName>
    <definedName name="RedFlag_85" localSheetId="0">#REF!</definedName>
    <definedName name="RedFlag_85">#REF!</definedName>
    <definedName name="RedFlag_86" localSheetId="0">#REF!</definedName>
    <definedName name="RedFlag_86">#REF!</definedName>
    <definedName name="RedFlag_87" localSheetId="0">#REF!</definedName>
    <definedName name="RedFlag_87">#REF!</definedName>
    <definedName name="RedFlag_88" localSheetId="0">#REF!</definedName>
    <definedName name="RedFlag_88">#REF!</definedName>
    <definedName name="RedFlag_89" localSheetId="0">#REF!</definedName>
    <definedName name="RedFlag_89">#REF!</definedName>
    <definedName name="RedFlag_90" localSheetId="0">#REF!</definedName>
    <definedName name="RedFlag_90">#REF!</definedName>
    <definedName name="RedFlag_91" localSheetId="0">#REF!</definedName>
    <definedName name="RedFlag_91">#REF!</definedName>
    <definedName name="RedFlag_92" localSheetId="0">#REF!</definedName>
    <definedName name="RedFlag_92">#REF!</definedName>
    <definedName name="RedFlag_93" localSheetId="0">#REF!</definedName>
    <definedName name="RedFlag_93">#REF!</definedName>
    <definedName name="RedFlag_94" localSheetId="0">#REF!</definedName>
    <definedName name="RedFlag_94">#REF!</definedName>
    <definedName name="sda" localSheetId="0" hidden="1">{"'Lennar U.S. Partners'!$A$1:$N$53"}</definedName>
    <definedName name="sda">#REF!</definedName>
    <definedName name="specMTM" localSheetId="0">#REF!</definedName>
    <definedName name="specMTM">#REF!</definedName>
    <definedName name="Spot">[10]Portfolio!$F$15</definedName>
    <definedName name="StDenis">#N/A</definedName>
    <definedName name="StDenis_10">#N/A</definedName>
    <definedName name="StDenis_11">#N/A</definedName>
    <definedName name="StDenis_12">#N/A</definedName>
    <definedName name="StDenis_14">#N/A</definedName>
    <definedName name="StDenis_15">#N/A</definedName>
    <definedName name="StDenis_16">#N/A</definedName>
    <definedName name="StDenis_17">#N/A</definedName>
    <definedName name="StDenis_2">#N/A</definedName>
    <definedName name="StDenis_3">#N/A</definedName>
    <definedName name="StDenis_4">#N/A</definedName>
    <definedName name="StDenis_5">#N/A</definedName>
    <definedName name="StDenis_6">#N/A</definedName>
    <definedName name="StDenis_7">#N/A</definedName>
    <definedName name="StDenis_8">#N/A</definedName>
    <definedName name="StDenis_9">#N/A</definedName>
    <definedName name="Stop">#N/A</definedName>
    <definedName name="Stop_10">#N/A</definedName>
    <definedName name="Stop_11">#N/A</definedName>
    <definedName name="Stop_12">#N/A</definedName>
    <definedName name="Stop_14">#N/A</definedName>
    <definedName name="Stop_15">#N/A</definedName>
    <definedName name="Stop_16">#N/A</definedName>
    <definedName name="Stop_17">#N/A</definedName>
    <definedName name="Stop_2">#N/A</definedName>
    <definedName name="Stop_3">#N/A</definedName>
    <definedName name="Stop_4">#N/A</definedName>
    <definedName name="Stop_5">#N/A</definedName>
    <definedName name="Stop_6">#N/A</definedName>
    <definedName name="Stop_7">#N/A</definedName>
    <definedName name="Stop_8">#N/A</definedName>
    <definedName name="Stop_9">#N/A</definedName>
    <definedName name="TEHMTM" localSheetId="0">#REF!</definedName>
    <definedName name="TEHMTM">#REF!</definedName>
    <definedName name="template" localSheetId="0" hidden="1">{"'Lennar U.S. Partners'!$A$1:$N$53"}</definedName>
    <definedName name="template" hidden="1">{"'Lennar U.S. Partners'!$A$1:$N$53"}</definedName>
    <definedName name="test">#N/A</definedName>
    <definedName name="test_10">#N/A</definedName>
    <definedName name="test_11">#N/A</definedName>
    <definedName name="test_12">#N/A</definedName>
    <definedName name="test_14">#N/A</definedName>
    <definedName name="test_15">#N/A</definedName>
    <definedName name="test_16">#N/A</definedName>
    <definedName name="test_17">#N/A</definedName>
    <definedName name="test_2">#N/A</definedName>
    <definedName name="test_3">#N/A</definedName>
    <definedName name="test_4">#N/A</definedName>
    <definedName name="test_5">#N/A</definedName>
    <definedName name="test_6">#N/A</definedName>
    <definedName name="test_7">#N/A</definedName>
    <definedName name="test_8">#N/A</definedName>
    <definedName name="test_9">#N/A</definedName>
    <definedName name="test1">#N/A</definedName>
    <definedName name="test1_10">#N/A</definedName>
    <definedName name="test1_11">#N/A</definedName>
    <definedName name="test1_12">#N/A</definedName>
    <definedName name="test1_14">#N/A</definedName>
    <definedName name="test1_15">#N/A</definedName>
    <definedName name="test1_16">#N/A</definedName>
    <definedName name="test1_17">#N/A</definedName>
    <definedName name="test1_2">#N/A</definedName>
    <definedName name="test1_3">#N/A</definedName>
    <definedName name="test1_4">#N/A</definedName>
    <definedName name="test1_5">#N/A</definedName>
    <definedName name="test1_6">#N/A</definedName>
    <definedName name="test1_7">#N/A</definedName>
    <definedName name="test1_8">#N/A</definedName>
    <definedName name="test1_9">#N/A</definedName>
    <definedName name="test11" localSheetId="0" hidden="1">{#N/A,#N/A,FALSE,"Fund-II"}</definedName>
    <definedName name="test11" hidden="1">{#N/A,#N/A,FALSE,"Fund-II"}</definedName>
    <definedName name="Title">'[11]Fund IV Summary'!$C$1</definedName>
    <definedName name="tonitza" localSheetId="0">#REF!</definedName>
    <definedName name="tonitza">#REF!</definedName>
    <definedName name="tornado">#N/A</definedName>
    <definedName name="tornado_10">#N/A</definedName>
    <definedName name="tornado_11">#N/A</definedName>
    <definedName name="tornado_12">#N/A</definedName>
    <definedName name="tornado_14">#N/A</definedName>
    <definedName name="tornado_15">#N/A</definedName>
    <definedName name="tornado_16">#N/A</definedName>
    <definedName name="tornado_17">#N/A</definedName>
    <definedName name="tornado_2">#N/A</definedName>
    <definedName name="tornado_3">#N/A</definedName>
    <definedName name="tornado_4">#N/A</definedName>
    <definedName name="tornado_5">#N/A</definedName>
    <definedName name="tornado_6">#N/A</definedName>
    <definedName name="tornado_7">#N/A</definedName>
    <definedName name="tornado_8">#N/A</definedName>
    <definedName name="tornado_9">#N/A</definedName>
    <definedName name="Total_Cost" localSheetId="0">#REF!</definedName>
    <definedName name="Total_Cost">#REF!</definedName>
    <definedName name="Total_Population" localSheetId="0">'[1]Module 6_Condensed Budget'!#REF!</definedName>
    <definedName name="Total_Population">'[2]Module 6_Condensed Budget'!#REF!</definedName>
    <definedName name="Total_Print">'[12]ROLLUP _ Fund II'!$C$1:$L$17</definedName>
    <definedName name="Transp_CF" localSheetId="0">#REF!</definedName>
    <definedName name="Transp_CF">#REF!</definedName>
    <definedName name="wrn.892A._.II." localSheetId="0" hidden="1">{#N/A,#N/A,FALSE,"Fund-II"}</definedName>
    <definedName name="wrn.892A._.II." hidden="1">{#N/A,#N/A,FALSE,"Fund-II"}</definedName>
    <definedName name="wrn.892B._.II." localSheetId="0" hidden="1">{#N/A,#N/A,FALSE,"Fund-II"}</definedName>
    <definedName name="wrn.892B._.II." hidden="1">{#N/A,#N/A,FALSE,"Fund-II"}</definedName>
    <definedName name="wrn.892C._.II." localSheetId="0" hidden="1">{#N/A,#N/A,FALSE,"Fund-II"}</definedName>
    <definedName name="wrn.892C._.II." hidden="1">{#N/A,#N/A,FALSE,"Fund-II"}</definedName>
    <definedName name="wrn.coII._.I." localSheetId="0" hidden="1">{#N/A,#N/A,FALSE,"Fund-I"}</definedName>
    <definedName name="wrn.coII._.I." hidden="1">{#N/A,#N/A,FALSE,"Fund-I"}</definedName>
    <definedName name="wrn.CoIV._.II." localSheetId="0" hidden="1">{#N/A,#N/A,FALSE,"Fund-II"}</definedName>
    <definedName name="wrn.CoIV._.II." hidden="1">{#N/A,#N/A,FALSE,"Fund-II"}</definedName>
    <definedName name="wrn.Investors._.II." localSheetId="0" hidden="1">{#N/A,#N/A,FALSE,"Fund-II"}</definedName>
    <definedName name="wrn.Investors._.II." hidden="1">{#N/A,#N/A,FALSE,"Fund-II"}</definedName>
    <definedName name="wrn.Kuwait._.1." localSheetId="0" hidden="1">{#N/A,#N/A,FALSE,"Fund-I"}</definedName>
    <definedName name="wrn.Kuwait._.1." hidden="1">{#N/A,#N/A,FALSE,"Fund-I"}</definedName>
    <definedName name="x" localSheetId="0">#REF!</definedName>
    <definedName name="x">#REF!</definedName>
    <definedName name="xx" localSheetId="0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6" i="1" l="1"/>
  <c r="E56" i="1"/>
  <c r="E57" i="1" s="1"/>
  <c r="C52" i="1"/>
  <c r="C44" i="1"/>
  <c r="E38" i="1"/>
  <c r="C32" i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D29" i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B22" i="1"/>
  <c r="B23" i="1" s="1"/>
  <c r="B24" i="1" s="1"/>
  <c r="B25" i="1" s="1"/>
  <c r="B26" i="1" s="1"/>
  <c r="B27" i="1" s="1"/>
  <c r="B28" i="1" s="1"/>
  <c r="B29" i="1" s="1"/>
  <c r="E19" i="1"/>
  <c r="E20" i="1" s="1"/>
  <c r="B19" i="1"/>
  <c r="B20" i="1" s="1"/>
  <c r="E18" i="1"/>
  <c r="C16" i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E8" i="1"/>
  <c r="F18" i="1" s="1"/>
  <c r="H18" i="1" s="1"/>
  <c r="F20" i="1" l="1"/>
  <c r="D57" i="1"/>
  <c r="F17" i="1"/>
  <c r="H17" i="1" s="1"/>
  <c r="F29" i="1"/>
  <c r="B30" i="1"/>
  <c r="H20" i="1"/>
  <c r="E58" i="1"/>
  <c r="D58" i="1" s="1"/>
  <c r="E21" i="1"/>
  <c r="F19" i="1"/>
  <c r="H19" i="1" s="1"/>
  <c r="C176" i="1"/>
  <c r="E22" i="1" l="1"/>
  <c r="E59" i="1"/>
  <c r="D59" i="1" s="1"/>
  <c r="B31" i="1"/>
  <c r="F30" i="1"/>
  <c r="H30" i="1" s="1"/>
  <c r="H29" i="1"/>
  <c r="B32" i="1" l="1"/>
  <c r="F31" i="1"/>
  <c r="E60" i="1"/>
  <c r="E23" i="1"/>
  <c r="E24" i="1" s="1"/>
  <c r="E25" i="1" s="1"/>
  <c r="E26" i="1" s="1"/>
  <c r="E27" i="1" s="1"/>
  <c r="E28" i="1" s="1"/>
  <c r="B33" i="1" l="1"/>
  <c r="F32" i="1"/>
  <c r="H32" i="1" s="1"/>
  <c r="E61" i="1"/>
  <c r="D60" i="1"/>
  <c r="D61" i="1" s="1"/>
  <c r="H31" i="1"/>
  <c r="E62" i="1" l="1"/>
  <c r="F33" i="1"/>
  <c r="B34" i="1"/>
  <c r="B35" i="1" l="1"/>
  <c r="F34" i="1"/>
  <c r="H34" i="1" s="1"/>
  <c r="E63" i="1"/>
  <c r="D62" i="1"/>
  <c r="H33" i="1"/>
  <c r="D63" i="1" l="1"/>
  <c r="E64" i="1"/>
  <c r="F35" i="1"/>
  <c r="B36" i="1"/>
  <c r="E65" i="1" l="1"/>
  <c r="F36" i="1"/>
  <c r="H36" i="1" s="1"/>
  <c r="B37" i="1"/>
  <c r="H35" i="1"/>
  <c r="D64" i="1"/>
  <c r="D65" i="1" s="1"/>
  <c r="F37" i="1" l="1"/>
  <c r="B38" i="1"/>
  <c r="E66" i="1"/>
  <c r="D66" i="1"/>
  <c r="E67" i="1" l="1"/>
  <c r="F38" i="1"/>
  <c r="H38" i="1" s="1"/>
  <c r="B39" i="1"/>
  <c r="H37" i="1"/>
  <c r="B40" i="1" l="1"/>
  <c r="F39" i="1"/>
  <c r="E68" i="1"/>
  <c r="D67" i="1"/>
  <c r="D68" i="1" s="1"/>
  <c r="H39" i="1" l="1"/>
  <c r="E69" i="1"/>
  <c r="D69" i="1" s="1"/>
  <c r="F40" i="1"/>
  <c r="H40" i="1" s="1"/>
  <c r="B41" i="1"/>
  <c r="B42" i="1" l="1"/>
  <c r="F41" i="1"/>
  <c r="H41" i="1" s="1"/>
  <c r="E70" i="1"/>
  <c r="E71" i="1" l="1"/>
  <c r="F42" i="1"/>
  <c r="H42" i="1" s="1"/>
  <c r="B43" i="1"/>
  <c r="D70" i="1"/>
  <c r="D71" i="1" s="1"/>
  <c r="B44" i="1" l="1"/>
  <c r="F43" i="1"/>
  <c r="H43" i="1" s="1"/>
  <c r="E72" i="1"/>
  <c r="B45" i="1" l="1"/>
  <c r="F44" i="1"/>
  <c r="E73" i="1"/>
  <c r="D72" i="1"/>
  <c r="D73" i="1" s="1"/>
  <c r="E74" i="1" l="1"/>
  <c r="H44" i="1"/>
  <c r="F45" i="1"/>
  <c r="B46" i="1"/>
  <c r="H45" i="1" l="1"/>
  <c r="B47" i="1"/>
  <c r="F46" i="1"/>
  <c r="H46" i="1" s="1"/>
  <c r="E75" i="1"/>
  <c r="D74" i="1"/>
  <c r="D75" i="1" l="1"/>
  <c r="E76" i="1"/>
  <c r="B48" i="1"/>
  <c r="F47" i="1"/>
  <c r="H47" i="1" s="1"/>
  <c r="E77" i="1" l="1"/>
  <c r="D76" i="1"/>
  <c r="D77" i="1" s="1"/>
  <c r="F48" i="1"/>
  <c r="B49" i="1"/>
  <c r="H48" i="1" l="1"/>
  <c r="F49" i="1"/>
  <c r="H49" i="1" s="1"/>
  <c r="B50" i="1"/>
  <c r="E78" i="1"/>
  <c r="F50" i="1" l="1"/>
  <c r="H50" i="1" s="1"/>
  <c r="B51" i="1"/>
  <c r="E79" i="1"/>
  <c r="D78" i="1"/>
  <c r="D79" i="1" s="1"/>
  <c r="B52" i="1" l="1"/>
  <c r="F51" i="1"/>
  <c r="E80" i="1"/>
  <c r="E81" i="1" l="1"/>
  <c r="H51" i="1"/>
  <c r="D80" i="1"/>
  <c r="D81" i="1" s="1"/>
  <c r="B53" i="1"/>
  <c r="F52" i="1"/>
  <c r="H52" i="1" s="1"/>
  <c r="B54" i="1" l="1"/>
  <c r="F53" i="1"/>
  <c r="H53" i="1" s="1"/>
  <c r="E82" i="1"/>
  <c r="E83" i="1" l="1"/>
  <c r="D82" i="1"/>
  <c r="D83" i="1" s="1"/>
  <c r="B55" i="1"/>
  <c r="F54" i="1"/>
  <c r="H54" i="1" s="1"/>
  <c r="B56" i="1" l="1"/>
  <c r="F55" i="1"/>
  <c r="H55" i="1" s="1"/>
  <c r="E84" i="1"/>
  <c r="E85" i="1" l="1"/>
  <c r="F56" i="1"/>
  <c r="B57" i="1"/>
  <c r="D84" i="1"/>
  <c r="D85" i="1" s="1"/>
  <c r="B58" i="1" l="1"/>
  <c r="F57" i="1"/>
  <c r="E86" i="1"/>
  <c r="D86" i="1"/>
  <c r="H56" i="1"/>
  <c r="E87" i="1" l="1"/>
  <c r="H57" i="1"/>
  <c r="B59" i="1"/>
  <c r="F58" i="1"/>
  <c r="H58" i="1" s="1"/>
  <c r="F59" i="1" l="1"/>
  <c r="H59" i="1" s="1"/>
  <c r="B60" i="1"/>
  <c r="E88" i="1"/>
  <c r="D87" i="1"/>
  <c r="D88" i="1" s="1"/>
  <c r="E89" i="1" l="1"/>
  <c r="B61" i="1"/>
  <c r="F60" i="1"/>
  <c r="F61" i="1" l="1"/>
  <c r="H61" i="1" s="1"/>
  <c r="B62" i="1"/>
  <c r="E90" i="1"/>
  <c r="H60" i="1"/>
  <c r="D89" i="1"/>
  <c r="D90" i="1" s="1"/>
  <c r="B63" i="1" l="1"/>
  <c r="F62" i="1"/>
  <c r="E91" i="1"/>
  <c r="D91" i="1" s="1"/>
  <c r="H62" i="1" l="1"/>
  <c r="E92" i="1"/>
  <c r="B64" i="1"/>
  <c r="F63" i="1"/>
  <c r="H63" i="1" s="1"/>
  <c r="F64" i="1" l="1"/>
  <c r="H64" i="1" s="1"/>
  <c r="B65" i="1"/>
  <c r="E93" i="1"/>
  <c r="D92" i="1"/>
  <c r="D93" i="1" s="1"/>
  <c r="F65" i="1" l="1"/>
  <c r="H65" i="1" s="1"/>
  <c r="B66" i="1"/>
  <c r="E94" i="1"/>
  <c r="E95" i="1" l="1"/>
  <c r="B67" i="1"/>
  <c r="F66" i="1"/>
  <c r="H66" i="1" s="1"/>
  <c r="D94" i="1"/>
  <c r="D95" i="1" s="1"/>
  <c r="B68" i="1" l="1"/>
  <c r="F67" i="1"/>
  <c r="H67" i="1" s="1"/>
  <c r="E96" i="1"/>
  <c r="E97" i="1" l="1"/>
  <c r="B69" i="1"/>
  <c r="F68" i="1"/>
  <c r="D96" i="1"/>
  <c r="D97" i="1" s="1"/>
  <c r="H68" i="1" l="1"/>
  <c r="F69" i="1"/>
  <c r="B70" i="1"/>
  <c r="E98" i="1"/>
  <c r="B71" i="1" l="1"/>
  <c r="F70" i="1"/>
  <c r="H70" i="1" s="1"/>
  <c r="H69" i="1"/>
  <c r="E99" i="1"/>
  <c r="D98" i="1"/>
  <c r="D99" i="1" s="1"/>
  <c r="E100" i="1" l="1"/>
  <c r="B72" i="1"/>
  <c r="F71" i="1"/>
  <c r="H71" i="1" l="1"/>
  <c r="F72" i="1"/>
  <c r="H72" i="1" s="1"/>
  <c r="B73" i="1"/>
  <c r="E101" i="1"/>
  <c r="D100" i="1"/>
  <c r="D101" i="1" s="1"/>
  <c r="E102" i="1" l="1"/>
  <c r="D102" i="1"/>
  <c r="B74" i="1"/>
  <c r="F73" i="1"/>
  <c r="H73" i="1" s="1"/>
  <c r="E103" i="1" l="1"/>
  <c r="B75" i="1"/>
  <c r="F74" i="1"/>
  <c r="F75" i="1" l="1"/>
  <c r="H75" i="1" s="1"/>
  <c r="B76" i="1"/>
  <c r="H74" i="1"/>
  <c r="E104" i="1"/>
  <c r="D103" i="1"/>
  <c r="D104" i="1" s="1"/>
  <c r="E105" i="1" l="1"/>
  <c r="B77" i="1"/>
  <c r="F76" i="1"/>
  <c r="D105" i="1"/>
  <c r="B78" i="1" l="1"/>
  <c r="F77" i="1"/>
  <c r="H77" i="1" s="1"/>
  <c r="H76" i="1"/>
  <c r="E106" i="1"/>
  <c r="D106" i="1" s="1"/>
  <c r="E107" i="1" l="1"/>
  <c r="F78" i="1"/>
  <c r="H78" i="1" s="1"/>
  <c r="B79" i="1"/>
  <c r="F79" i="1" l="1"/>
  <c r="H79" i="1" s="1"/>
  <c r="B80" i="1"/>
  <c r="E108" i="1"/>
  <c r="D107" i="1"/>
  <c r="D108" i="1" s="1"/>
  <c r="B81" i="1" l="1"/>
  <c r="F80" i="1"/>
  <c r="E109" i="1"/>
  <c r="E110" i="1" l="1"/>
  <c r="D109" i="1"/>
  <c r="D110" i="1" s="1"/>
  <c r="H80" i="1"/>
  <c r="F81" i="1"/>
  <c r="B82" i="1"/>
  <c r="H81" i="1" l="1"/>
  <c r="F82" i="1"/>
  <c r="H82" i="1" s="1"/>
  <c r="B83" i="1"/>
  <c r="E111" i="1"/>
  <c r="D111" i="1" s="1"/>
  <c r="B84" i="1" l="1"/>
  <c r="F83" i="1"/>
  <c r="H83" i="1" s="1"/>
  <c r="E112" i="1"/>
  <c r="E113" i="1" l="1"/>
  <c r="F84" i="1"/>
  <c r="B85" i="1"/>
  <c r="D112" i="1"/>
  <c r="D113" i="1" s="1"/>
  <c r="B86" i="1" l="1"/>
  <c r="F85" i="1"/>
  <c r="H85" i="1" s="1"/>
  <c r="H84" i="1"/>
  <c r="E114" i="1"/>
  <c r="E115" i="1" l="1"/>
  <c r="D114" i="1"/>
  <c r="D115" i="1" s="1"/>
  <c r="B87" i="1"/>
  <c r="F86" i="1"/>
  <c r="F87" i="1" l="1"/>
  <c r="H87" i="1" s="1"/>
  <c r="B88" i="1"/>
  <c r="H86" i="1"/>
  <c r="E116" i="1"/>
  <c r="D116" i="1" s="1"/>
  <c r="B89" i="1" l="1"/>
  <c r="F88" i="1"/>
  <c r="E117" i="1"/>
  <c r="H88" i="1" l="1"/>
  <c r="E118" i="1"/>
  <c r="B90" i="1"/>
  <c r="F89" i="1"/>
  <c r="H89" i="1" s="1"/>
  <c r="D117" i="1"/>
  <c r="D118" i="1" s="1"/>
  <c r="F90" i="1" l="1"/>
  <c r="H90" i="1" s="1"/>
  <c r="B91" i="1"/>
  <c r="E119" i="1"/>
  <c r="E120" i="1" l="1"/>
  <c r="F91" i="1"/>
  <c r="H91" i="1" s="1"/>
  <c r="B92" i="1"/>
  <c r="D119" i="1"/>
  <c r="D120" i="1" s="1"/>
  <c r="B93" i="1" l="1"/>
  <c r="F92" i="1"/>
  <c r="E121" i="1"/>
  <c r="H92" i="1" l="1"/>
  <c r="E122" i="1"/>
  <c r="B94" i="1"/>
  <c r="F93" i="1"/>
  <c r="D121" i="1"/>
  <c r="D122" i="1" s="1"/>
  <c r="H93" i="1" l="1"/>
  <c r="F94" i="1"/>
  <c r="H94" i="1" s="1"/>
  <c r="B95" i="1"/>
  <c r="E123" i="1"/>
  <c r="E124" i="1" l="1"/>
  <c r="B96" i="1"/>
  <c r="F95" i="1"/>
  <c r="H95" i="1" s="1"/>
  <c r="D123" i="1"/>
  <c r="D124" i="1" s="1"/>
  <c r="B97" i="1" l="1"/>
  <c r="F96" i="1"/>
  <c r="E125" i="1"/>
  <c r="H96" i="1" l="1"/>
  <c r="E126" i="1"/>
  <c r="F97" i="1"/>
  <c r="H97" i="1" s="1"/>
  <c r="B98" i="1"/>
  <c r="D125" i="1"/>
  <c r="D126" i="1" s="1"/>
  <c r="B99" i="1" l="1"/>
  <c r="F98" i="1"/>
  <c r="H98" i="1" s="1"/>
  <c r="E127" i="1"/>
  <c r="E128" i="1" l="1"/>
  <c r="B100" i="1"/>
  <c r="F99" i="1"/>
  <c r="H99" i="1" s="1"/>
  <c r="D127" i="1"/>
  <c r="D128" i="1" s="1"/>
  <c r="B101" i="1" l="1"/>
  <c r="F100" i="1"/>
  <c r="H100" i="1" s="1"/>
  <c r="E129" i="1"/>
  <c r="E130" i="1" l="1"/>
  <c r="B102" i="1"/>
  <c r="F101" i="1"/>
  <c r="H101" i="1" s="1"/>
  <c r="D129" i="1"/>
  <c r="D130" i="1" s="1"/>
  <c r="F102" i="1" l="1"/>
  <c r="H102" i="1" s="1"/>
  <c r="B103" i="1"/>
  <c r="E131" i="1"/>
  <c r="B104" i="1" l="1"/>
  <c r="F103" i="1"/>
  <c r="H103" i="1" s="1"/>
  <c r="E132" i="1"/>
  <c r="D131" i="1"/>
  <c r="D132" i="1" s="1"/>
  <c r="E133" i="1" l="1"/>
  <c r="F104" i="1"/>
  <c r="B105" i="1"/>
  <c r="H104" i="1" l="1"/>
  <c r="F105" i="1"/>
  <c r="B106" i="1"/>
  <c r="E134" i="1"/>
  <c r="D133" i="1"/>
  <c r="D134" i="1" s="1"/>
  <c r="E135" i="1" l="1"/>
  <c r="H105" i="1"/>
  <c r="F106" i="1"/>
  <c r="H106" i="1" s="1"/>
  <c r="B107" i="1"/>
  <c r="B108" i="1" l="1"/>
  <c r="F107" i="1"/>
  <c r="H107" i="1" s="1"/>
  <c r="E136" i="1"/>
  <c r="D135" i="1"/>
  <c r="D136" i="1" s="1"/>
  <c r="E137" i="1" l="1"/>
  <c r="B109" i="1"/>
  <c r="F108" i="1"/>
  <c r="H108" i="1" l="1"/>
  <c r="E138" i="1"/>
  <c r="F109" i="1"/>
  <c r="H109" i="1" s="1"/>
  <c r="B110" i="1"/>
  <c r="D137" i="1"/>
  <c r="D138" i="1" s="1"/>
  <c r="F110" i="1" l="1"/>
  <c r="H110" i="1" s="1"/>
  <c r="B111" i="1"/>
  <c r="E139" i="1"/>
  <c r="E140" i="1" l="1"/>
  <c r="B112" i="1"/>
  <c r="F111" i="1"/>
  <c r="H111" i="1" s="1"/>
  <c r="D139" i="1"/>
  <c r="D140" i="1" s="1"/>
  <c r="F112" i="1" l="1"/>
  <c r="H112" i="1" s="1"/>
  <c r="B113" i="1"/>
  <c r="E141" i="1"/>
  <c r="F113" i="1" l="1"/>
  <c r="H113" i="1" s="1"/>
  <c r="B114" i="1"/>
  <c r="E142" i="1"/>
  <c r="D141" i="1"/>
  <c r="D142" i="1" s="1"/>
  <c r="B115" i="1" l="1"/>
  <c r="F114" i="1"/>
  <c r="H114" i="1" s="1"/>
  <c r="E143" i="1"/>
  <c r="E144" i="1" l="1"/>
  <c r="D143" i="1"/>
  <c r="D144" i="1" s="1"/>
  <c r="B116" i="1"/>
  <c r="F115" i="1"/>
  <c r="H115" i="1" s="1"/>
  <c r="B117" i="1" l="1"/>
  <c r="F116" i="1"/>
  <c r="E145" i="1"/>
  <c r="E146" i="1" l="1"/>
  <c r="H116" i="1"/>
  <c r="F117" i="1"/>
  <c r="B118" i="1"/>
  <c r="D145" i="1"/>
  <c r="D146" i="1" s="1"/>
  <c r="H117" i="1" l="1"/>
  <c r="F118" i="1"/>
  <c r="H118" i="1" s="1"/>
  <c r="B119" i="1"/>
  <c r="E147" i="1"/>
  <c r="B120" i="1" l="1"/>
  <c r="F119" i="1"/>
  <c r="H119" i="1" s="1"/>
  <c r="E148" i="1"/>
  <c r="D147" i="1"/>
  <c r="D148" i="1" s="1"/>
  <c r="E149" i="1" l="1"/>
  <c r="B121" i="1"/>
  <c r="F120" i="1"/>
  <c r="B122" i="1" l="1"/>
  <c r="F121" i="1"/>
  <c r="H121" i="1" s="1"/>
  <c r="H120" i="1"/>
  <c r="E150" i="1"/>
  <c r="D149" i="1"/>
  <c r="D150" i="1" s="1"/>
  <c r="E151" i="1" l="1"/>
  <c r="F122" i="1"/>
  <c r="B123" i="1"/>
  <c r="B124" i="1" l="1"/>
  <c r="F123" i="1"/>
  <c r="H123" i="1" s="1"/>
  <c r="H122" i="1"/>
  <c r="E152" i="1"/>
  <c r="D151" i="1"/>
  <c r="D152" i="1" s="1"/>
  <c r="E153" i="1" l="1"/>
  <c r="F124" i="1"/>
  <c r="B125" i="1"/>
  <c r="F125" i="1" l="1"/>
  <c r="H125" i="1" s="1"/>
  <c r="B126" i="1"/>
  <c r="H124" i="1"/>
  <c r="E154" i="1"/>
  <c r="D153" i="1"/>
  <c r="D154" i="1" s="1"/>
  <c r="B127" i="1" l="1"/>
  <c r="F126" i="1"/>
  <c r="H126" i="1" s="1"/>
  <c r="E155" i="1"/>
  <c r="F127" i="1" l="1"/>
  <c r="H127" i="1" s="1"/>
  <c r="B128" i="1"/>
  <c r="E156" i="1"/>
  <c r="D155" i="1"/>
  <c r="D156" i="1" s="1"/>
  <c r="B129" i="1" l="1"/>
  <c r="F128" i="1"/>
  <c r="E157" i="1"/>
  <c r="D157" i="1" s="1"/>
  <c r="H128" i="1" l="1"/>
  <c r="E158" i="1"/>
  <c r="B130" i="1"/>
  <c r="F129" i="1"/>
  <c r="F130" i="1" l="1"/>
  <c r="H130" i="1" s="1"/>
  <c r="B131" i="1"/>
  <c r="E159" i="1"/>
  <c r="H129" i="1"/>
  <c r="D158" i="1"/>
  <c r="D159" i="1" s="1"/>
  <c r="F131" i="1" l="1"/>
  <c r="B132" i="1"/>
  <c r="E160" i="1"/>
  <c r="B133" i="1" l="1"/>
  <c r="F132" i="1"/>
  <c r="H132" i="1" s="1"/>
  <c r="E161" i="1"/>
  <c r="H131" i="1"/>
  <c r="D160" i="1"/>
  <c r="D161" i="1" s="1"/>
  <c r="E162" i="1" l="1"/>
  <c r="F133" i="1"/>
  <c r="B134" i="1"/>
  <c r="B135" i="1" l="1"/>
  <c r="F134" i="1"/>
  <c r="H134" i="1" s="1"/>
  <c r="H133" i="1"/>
  <c r="E163" i="1"/>
  <c r="D162" i="1"/>
  <c r="D163" i="1" s="1"/>
  <c r="E164" i="1" l="1"/>
  <c r="D164" i="1"/>
  <c r="F135" i="1"/>
  <c r="B136" i="1"/>
  <c r="H135" i="1" l="1"/>
  <c r="B137" i="1"/>
  <c r="F136" i="1"/>
  <c r="H136" i="1" s="1"/>
  <c r="E165" i="1"/>
  <c r="E166" i="1" l="1"/>
  <c r="D165" i="1"/>
  <c r="D166" i="1" s="1"/>
  <c r="B138" i="1"/>
  <c r="F137" i="1"/>
  <c r="H137" i="1" s="1"/>
  <c r="F138" i="1" l="1"/>
  <c r="H138" i="1" s="1"/>
  <c r="B139" i="1"/>
  <c r="E167" i="1"/>
  <c r="E168" i="1" l="1"/>
  <c r="D167" i="1"/>
  <c r="D168" i="1" s="1"/>
  <c r="B140" i="1"/>
  <c r="F139" i="1"/>
  <c r="H139" i="1" s="1"/>
  <c r="B141" i="1" l="1"/>
  <c r="F140" i="1"/>
  <c r="E169" i="1"/>
  <c r="E170" i="1" l="1"/>
  <c r="D169" i="1"/>
  <c r="D170" i="1" s="1"/>
  <c r="H140" i="1"/>
  <c r="F141" i="1"/>
  <c r="B142" i="1"/>
  <c r="F142" i="1" l="1"/>
  <c r="H142" i="1" s="1"/>
  <c r="B143" i="1"/>
  <c r="H141" i="1"/>
  <c r="E171" i="1"/>
  <c r="B144" i="1" l="1"/>
  <c r="F143" i="1"/>
  <c r="E172" i="1"/>
  <c r="D171" i="1"/>
  <c r="D172" i="1" s="1"/>
  <c r="H143" i="1" l="1"/>
  <c r="E173" i="1"/>
  <c r="B145" i="1"/>
  <c r="F144" i="1"/>
  <c r="H144" i="1" s="1"/>
  <c r="E174" i="1" l="1"/>
  <c r="B146" i="1"/>
  <c r="F145" i="1"/>
  <c r="H145" i="1" s="1"/>
  <c r="D173" i="1"/>
  <c r="D174" i="1" s="1"/>
  <c r="E175" i="1" l="1"/>
  <c r="B147" i="1"/>
  <c r="F146" i="1"/>
  <c r="H146" i="1" l="1"/>
  <c r="F147" i="1"/>
  <c r="H147" i="1" s="1"/>
  <c r="B148" i="1"/>
  <c r="E176" i="1"/>
  <c r="D175" i="1"/>
  <c r="B149" i="1" l="1"/>
  <c r="F148" i="1"/>
  <c r="H148" i="1" s="1"/>
  <c r="B150" i="1" l="1"/>
  <c r="F149" i="1"/>
  <c r="H149" i="1" s="1"/>
  <c r="B151" i="1" l="1"/>
  <c r="F150" i="1"/>
  <c r="H150" i="1" s="1"/>
  <c r="F151" i="1" l="1"/>
  <c r="H151" i="1" s="1"/>
  <c r="B152" i="1"/>
  <c r="F152" i="1" l="1"/>
  <c r="B153" i="1"/>
  <c r="F153" i="1" l="1"/>
  <c r="B154" i="1"/>
  <c r="H152" i="1"/>
  <c r="B155" i="1" l="1"/>
  <c r="F154" i="1"/>
  <c r="H154" i="1" s="1"/>
  <c r="H153" i="1"/>
  <c r="B156" i="1" l="1"/>
  <c r="F155" i="1"/>
  <c r="H155" i="1" l="1"/>
  <c r="B157" i="1"/>
  <c r="F156" i="1"/>
  <c r="H156" i="1" s="1"/>
  <c r="B158" i="1" l="1"/>
  <c r="F157" i="1"/>
  <c r="H157" i="1" s="1"/>
  <c r="B159" i="1" l="1"/>
  <c r="F158" i="1"/>
  <c r="H158" i="1" l="1"/>
  <c r="B160" i="1"/>
  <c r="F159" i="1"/>
  <c r="H159" i="1" s="1"/>
  <c r="F160" i="1" l="1"/>
  <c r="H160" i="1" s="1"/>
  <c r="B161" i="1"/>
  <c r="B162" i="1" l="1"/>
  <c r="F161" i="1"/>
  <c r="H161" i="1" s="1"/>
  <c r="F162" i="1" l="1"/>
  <c r="H162" i="1" s="1"/>
  <c r="B163" i="1"/>
  <c r="B164" i="1" l="1"/>
  <c r="F163" i="1"/>
  <c r="H163" i="1" s="1"/>
  <c r="F164" i="1" l="1"/>
  <c r="B165" i="1"/>
  <c r="F165" i="1" l="1"/>
  <c r="B166" i="1"/>
  <c r="H164" i="1"/>
  <c r="B167" i="1" l="1"/>
  <c r="F166" i="1"/>
  <c r="H166" i="1" s="1"/>
  <c r="H165" i="1"/>
  <c r="B168" i="1" l="1"/>
  <c r="F167" i="1"/>
  <c r="H167" i="1" l="1"/>
  <c r="F168" i="1"/>
  <c r="H168" i="1" s="1"/>
  <c r="B169" i="1"/>
  <c r="B170" i="1" l="1"/>
  <c r="F169" i="1"/>
  <c r="H169" i="1" s="1"/>
  <c r="B171" i="1" l="1"/>
  <c r="F170" i="1"/>
  <c r="H170" i="1" l="1"/>
  <c r="B172" i="1"/>
  <c r="F171" i="1"/>
  <c r="H171" i="1" s="1"/>
  <c r="B173" i="1" l="1"/>
  <c r="F172" i="1"/>
  <c r="H172" i="1" s="1"/>
  <c r="H176" i="1" s="1"/>
  <c r="F173" i="1" l="1"/>
  <c r="H173" i="1" s="1"/>
  <c r="B174" i="1"/>
  <c r="B175" i="1" l="1"/>
  <c r="F175" i="1" s="1"/>
  <c r="F174" i="1"/>
  <c r="H174" i="1" s="1"/>
  <c r="F176" i="1" l="1"/>
  <c r="H175" i="1"/>
</calcChain>
</file>

<file path=xl/sharedStrings.xml><?xml version="1.0" encoding="utf-8"?>
<sst xmlns="http://schemas.openxmlformats.org/spreadsheetml/2006/main" count="18" uniqueCount="16">
  <si>
    <t>Curs schimb valutar eur/ron</t>
  </si>
  <si>
    <t>Grafic de tragere si rambursare estimativ</t>
  </si>
  <si>
    <t>Valoare credit investitii</t>
  </si>
  <si>
    <t>Dobanda</t>
  </si>
  <si>
    <t>Marja</t>
  </si>
  <si>
    <t>Data</t>
  </si>
  <si>
    <t>Utilizare credit</t>
  </si>
  <si>
    <t>Sold credit</t>
  </si>
  <si>
    <t>Rata principal</t>
  </si>
  <si>
    <t>Comisioane</t>
  </si>
  <si>
    <t>Total</t>
  </si>
  <si>
    <t>7=3+5+6</t>
  </si>
  <si>
    <t>Robor 3 luni valabil la data de 24.10.2024</t>
  </si>
  <si>
    <t xml:space="preserve">Nota: Prezentul grafic de tragere si rambursare este estimativ, acesta putandu-se modifica in functie de </t>
  </si>
  <si>
    <t>date si valorile tragerilor, precum si evolutia Robor-ului 3M</t>
  </si>
  <si>
    <t>Robor 3M publicat la 24.10.2024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</si>
</sst>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d\-mmm\-yy;@"/>
    <numFmt numFmtId="165" formatCode="_-* #,##0.00\ _l_e_i_-;\-* #,##0.00\ _l_e_i_-;_-* &quot;-&quot;??\ _l_e_i_-;_-@_-"/>
    <numFmt numFmtId="166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164" fontId="1" fillId="0" borderId="0" xfId="2" applyNumberFormat="1"/>
    <xf numFmtId="0" fontId="1" fillId="0" borderId="0" xfId="2"/>
    <xf numFmtId="43" fontId="0" fillId="0" borderId="0" xfId="3" applyFont="1"/>
    <xf numFmtId="4" fontId="1" fillId="0" borderId="0" xfId="2" applyNumberFormat="1"/>
    <xf numFmtId="164" fontId="3" fillId="0" borderId="0" xfId="2" applyNumberFormat="1" applyFont="1"/>
    <xf numFmtId="43" fontId="2" fillId="0" borderId="0" xfId="3" applyFont="1"/>
    <xf numFmtId="43" fontId="1" fillId="0" borderId="0" xfId="2" applyNumberFormat="1"/>
    <xf numFmtId="164" fontId="4" fillId="0" borderId="0" xfId="2" applyNumberFormat="1" applyFont="1"/>
    <xf numFmtId="43" fontId="6" fillId="0" borderId="0" xfId="3" applyFont="1"/>
    <xf numFmtId="10" fontId="0" fillId="0" borderId="0" xfId="4" applyNumberFormat="1" applyFont="1"/>
    <xf numFmtId="164" fontId="0" fillId="0" borderId="0" xfId="2" applyNumberFormat="1" applyFont="1"/>
    <xf numFmtId="10" fontId="6" fillId="0" borderId="0" xfId="3" applyNumberFormat="1" applyFont="1"/>
    <xf numFmtId="43" fontId="1" fillId="0" borderId="0" xfId="3"/>
    <xf numFmtId="164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43" fontId="3" fillId="0" borderId="1" xfId="3" applyFont="1" applyBorder="1" applyAlignment="1">
      <alignment horizontal="center"/>
    </xf>
    <xf numFmtId="4" fontId="3" fillId="0" borderId="1" xfId="2" applyNumberFormat="1" applyFont="1" applyBorder="1" applyAlignment="1">
      <alignment horizontal="center"/>
    </xf>
    <xf numFmtId="0" fontId="3" fillId="0" borderId="1" xfId="3" applyNumberFormat="1" applyFont="1" applyBorder="1" applyAlignment="1">
      <alignment horizontal="center"/>
    </xf>
    <xf numFmtId="4" fontId="3" fillId="0" borderId="1" xfId="3" applyNumberFormat="1" applyFont="1" applyBorder="1" applyAlignment="1">
      <alignment horizontal="center"/>
    </xf>
    <xf numFmtId="164" fontId="1" fillId="0" borderId="1" xfId="2" applyNumberFormat="1" applyBorder="1"/>
    <xf numFmtId="4" fontId="1" fillId="0" borderId="1" xfId="3" applyNumberFormat="1" applyFont="1" applyBorder="1" applyAlignment="1">
      <alignment horizontal="right"/>
    </xf>
    <xf numFmtId="43" fontId="1" fillId="0" borderId="1" xfId="3" applyFont="1" applyBorder="1" applyAlignment="1">
      <alignment horizontal="center"/>
    </xf>
    <xf numFmtId="0" fontId="1" fillId="0" borderId="1" xfId="3" applyNumberFormat="1" applyFont="1" applyBorder="1" applyAlignment="1">
      <alignment horizontal="center"/>
    </xf>
    <xf numFmtId="4" fontId="1" fillId="0" borderId="1" xfId="3" applyNumberFormat="1" applyFont="1" applyBorder="1" applyAlignment="1">
      <alignment horizontal="center"/>
    </xf>
    <xf numFmtId="0" fontId="1" fillId="2" borderId="0" xfId="2" applyFill="1"/>
    <xf numFmtId="164" fontId="1" fillId="2" borderId="1" xfId="2" applyNumberFormat="1" applyFill="1" applyBorder="1"/>
    <xf numFmtId="4" fontId="1" fillId="2" borderId="1" xfId="3" applyNumberFormat="1" applyFont="1" applyFill="1" applyBorder="1" applyAlignment="1">
      <alignment horizontal="right"/>
    </xf>
    <xf numFmtId="43" fontId="1" fillId="2" borderId="1" xfId="3" applyFont="1" applyFill="1" applyBorder="1" applyAlignment="1">
      <alignment horizontal="center"/>
    </xf>
    <xf numFmtId="43" fontId="1" fillId="2" borderId="0" xfId="2" applyNumberFormat="1" applyFill="1"/>
    <xf numFmtId="0" fontId="1" fillId="3" borderId="0" xfId="2" applyFill="1"/>
    <xf numFmtId="164" fontId="1" fillId="3" borderId="1" xfId="2" applyNumberFormat="1" applyFill="1" applyBorder="1"/>
    <xf numFmtId="4" fontId="1" fillId="3" borderId="1" xfId="3" applyNumberFormat="1" applyFont="1" applyFill="1" applyBorder="1" applyAlignment="1">
      <alignment horizontal="right"/>
    </xf>
    <xf numFmtId="43" fontId="1" fillId="3" borderId="1" xfId="3" applyFont="1" applyFill="1" applyBorder="1" applyAlignment="1">
      <alignment horizontal="center"/>
    </xf>
    <xf numFmtId="43" fontId="1" fillId="3" borderId="0" xfId="2" applyNumberFormat="1" applyFill="1"/>
    <xf numFmtId="4" fontId="1" fillId="3" borderId="1" xfId="1" applyNumberFormat="1" applyFont="1" applyFill="1" applyBorder="1" applyAlignment="1">
      <alignment horizontal="right"/>
    </xf>
    <xf numFmtId="0" fontId="1" fillId="3" borderId="1" xfId="3" applyNumberFormat="1" applyFont="1" applyFill="1" applyBorder="1" applyAlignment="1">
      <alignment horizontal="center"/>
    </xf>
    <xf numFmtId="4" fontId="1" fillId="0" borderId="1" xfId="1" applyNumberFormat="1" applyFont="1" applyBorder="1" applyAlignment="1">
      <alignment horizontal="right"/>
    </xf>
    <xf numFmtId="43" fontId="1" fillId="3" borderId="1" xfId="3" applyFont="1" applyFill="1" applyBorder="1"/>
    <xf numFmtId="43" fontId="0" fillId="3" borderId="1" xfId="3" applyFont="1" applyFill="1" applyBorder="1"/>
    <xf numFmtId="4" fontId="1" fillId="3" borderId="1" xfId="2" applyNumberFormat="1" applyFill="1" applyBorder="1"/>
    <xf numFmtId="43" fontId="1" fillId="3" borderId="1" xfId="2" applyNumberFormat="1" applyFill="1" applyBorder="1"/>
    <xf numFmtId="4" fontId="1" fillId="3" borderId="1" xfId="3" applyNumberFormat="1" applyFill="1" applyBorder="1"/>
    <xf numFmtId="165" fontId="0" fillId="3" borderId="1" xfId="1" applyFont="1" applyFill="1" applyBorder="1"/>
    <xf numFmtId="4" fontId="1" fillId="2" borderId="1" xfId="1" applyNumberFormat="1" applyFont="1" applyFill="1" applyBorder="1" applyAlignment="1">
      <alignment horizontal="right"/>
    </xf>
    <xf numFmtId="4" fontId="8" fillId="2" borderId="1" xfId="1" applyNumberFormat="1" applyFont="1" applyFill="1" applyBorder="1" applyAlignment="1">
      <alignment horizontal="right"/>
    </xf>
    <xf numFmtId="43" fontId="1" fillId="2" borderId="1" xfId="3" applyFill="1" applyBorder="1"/>
    <xf numFmtId="43" fontId="0" fillId="2" borderId="1" xfId="3" applyFont="1" applyFill="1" applyBorder="1"/>
    <xf numFmtId="4" fontId="1" fillId="2" borderId="1" xfId="3" applyNumberFormat="1" applyFill="1" applyBorder="1"/>
    <xf numFmtId="4" fontId="8" fillId="3" borderId="1" xfId="1" applyNumberFormat="1" applyFont="1" applyFill="1" applyBorder="1" applyAlignment="1">
      <alignment horizontal="right"/>
    </xf>
    <xf numFmtId="4" fontId="0" fillId="3" borderId="1" xfId="1" applyNumberFormat="1" applyFont="1" applyFill="1" applyBorder="1" applyAlignment="1">
      <alignment horizontal="right"/>
    </xf>
    <xf numFmtId="43" fontId="1" fillId="2" borderId="1" xfId="2" applyNumberFormat="1" applyFill="1" applyBorder="1"/>
    <xf numFmtId="0" fontId="2" fillId="3" borderId="0" xfId="2" applyFont="1" applyFill="1"/>
    <xf numFmtId="164" fontId="2" fillId="3" borderId="1" xfId="2" applyNumberFormat="1" applyFont="1" applyFill="1" applyBorder="1"/>
    <xf numFmtId="4" fontId="2" fillId="3" borderId="1" xfId="1" applyNumberFormat="1" applyFont="1" applyFill="1" applyBorder="1" applyAlignment="1">
      <alignment horizontal="right"/>
    </xf>
    <xf numFmtId="43" fontId="2" fillId="3" borderId="1" xfId="2" applyNumberFormat="1" applyFont="1" applyFill="1" applyBorder="1"/>
    <xf numFmtId="43" fontId="2" fillId="0" borderId="1" xfId="3" applyFont="1" applyBorder="1" applyAlignment="1">
      <alignment horizontal="center"/>
    </xf>
    <xf numFmtId="43" fontId="6" fillId="3" borderId="1" xfId="3" applyFont="1" applyFill="1" applyBorder="1"/>
    <xf numFmtId="4" fontId="2" fillId="3" borderId="1" xfId="3" applyNumberFormat="1" applyFont="1" applyFill="1" applyBorder="1"/>
    <xf numFmtId="165" fontId="1" fillId="3" borderId="1" xfId="1" applyFont="1" applyFill="1" applyBorder="1"/>
    <xf numFmtId="165" fontId="1" fillId="2" borderId="1" xfId="1" applyFont="1" applyFill="1" applyBorder="1"/>
    <xf numFmtId="4" fontId="1" fillId="3" borderId="1" xfId="2" applyNumberFormat="1" applyFill="1" applyBorder="1" applyAlignment="1">
      <alignment horizontal="right"/>
    </xf>
    <xf numFmtId="4" fontId="1" fillId="2" borderId="1" xfId="2" applyNumberFormat="1" applyFill="1" applyBorder="1" applyAlignment="1">
      <alignment horizontal="right"/>
    </xf>
    <xf numFmtId="164" fontId="3" fillId="3" borderId="1" xfId="2" applyNumberFormat="1" applyFont="1" applyFill="1" applyBorder="1"/>
    <xf numFmtId="4" fontId="3" fillId="3" borderId="1" xfId="2" applyNumberFormat="1" applyFont="1" applyFill="1" applyBorder="1"/>
    <xf numFmtId="166" fontId="3" fillId="3" borderId="1" xfId="3" applyNumberFormat="1" applyFont="1" applyFill="1" applyBorder="1"/>
    <xf numFmtId="43" fontId="3" fillId="3" borderId="1" xfId="2" applyNumberFormat="1" applyFont="1" applyFill="1" applyBorder="1"/>
    <xf numFmtId="164" fontId="9" fillId="3" borderId="0" xfId="2" applyNumberFormat="1" applyFont="1" applyFill="1"/>
    <xf numFmtId="164" fontId="1" fillId="3" borderId="0" xfId="2" applyNumberFormat="1" applyFill="1"/>
    <xf numFmtId="43" fontId="0" fillId="3" borderId="0" xfId="3" applyFont="1" applyFill="1"/>
    <xf numFmtId="4" fontId="1" fillId="3" borderId="0" xfId="2" applyNumberFormat="1" applyFill="1"/>
    <xf numFmtId="164" fontId="10" fillId="3" borderId="0" xfId="2" applyNumberFormat="1" applyFont="1" applyFill="1"/>
    <xf numFmtId="43" fontId="10" fillId="3" borderId="0" xfId="2" applyNumberFormat="1" applyFont="1" applyFill="1"/>
    <xf numFmtId="43" fontId="10" fillId="3" borderId="0" xfId="3" applyFont="1" applyFill="1"/>
    <xf numFmtId="4" fontId="10" fillId="3" borderId="0" xfId="2" applyNumberFormat="1" applyFont="1" applyFill="1"/>
    <xf numFmtId="0" fontId="10" fillId="3" borderId="0" xfId="2" applyFont="1" applyFill="1"/>
    <xf numFmtId="43" fontId="6" fillId="3" borderId="0" xfId="3" applyFont="1" applyFill="1"/>
    <xf numFmtId="164" fontId="5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</cellXfs>
  <cellStyles count="5">
    <cellStyle name="Comma" xfId="1" builtinId="3"/>
    <cellStyle name="Comma 5 2" xfId="3" xr:uid="{378695A1-12A1-49C5-85AA-F5315E292649}"/>
    <cellStyle name="Normal" xfId="0" builtinId="0"/>
    <cellStyle name="Normal 17 2" xfId="2" xr:uid="{760C437F-3BDF-485D-99C3-7BAD88E45A59}"/>
    <cellStyle name="Percent 6 2" xfId="4" xr:uid="{5C7FE724-FC36-4790-955B-A597F5C924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eling\Bacau-primaria\Bacau%20finalizate\Prezentari%20municipalitati\desktop%20vechi\municipalitati\Tg.Mures\Credit%20analysis%20model%20TgMures%203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Swaps%20Marketing/Ted%20Mermel/MTM%20stuff/MSREF/F4%20MSREF%20JPY%201_31_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DOCUME~1/munday/LOCALS~1/Temp/final%2012-31-02%20fund%20iv%20internatio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TEMP/TEMP/TEMP/Asset%20Tracking%20Europ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bookworld\publicfull\modeling\Bacau-primaria\Bacau%20finalizate\Prezentari%20municipalitati\desktop%20vechi\municipalitati\Tg.Mures\Credit%20analysis%20model%20TgMures%203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Swaps%20Marketing/Ted%20Mermel/MTM%20stuff/MSREF/F4%20MSREF%20KRW%201_31_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eling\Piatr%20Neamt%20City\Piatra%20Neamt%20modelare%20finalizata\Piatra%20Neamt%20rapoarte%20finalizate%20FINAL\PiatraNeamt%20-%202006%20raport%20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hai%20Tudorancea/AppData/Local/Microsoft/Windows/Temporary%20Internet%20Files/OLK7CD/Piatra%20Neamt%20modelare%20finalizata/Piatra%20Neamt%20rapoarte%20finalizate%20FINAL/PiatraNeamt%20-%202006%20raport%20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ana/InvestitiiPS1/2009/R6_18august/Diana/InvestitiiPS1/2005/Rectificare_09dec05/BugetLocal_R9_22dec05/2002/Rectificare5_decVirare2/Autofinantare_nov/A_ANEXA3_nov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banking/Tadavarthy/New/Domestic_New/Inputs(Intl&amp;Dom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ADU%2025.05.2017/radu%2025.04.206/primarii/ARHIVA/sinaia/CREDIT%202017/Grafic%20Sinai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k%20birnbaum/Desktop/BaiaMareenglexe/Romanian%20Financial%20Analysis%20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 6_Condensed Budget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"/>
      <sheetName val="MTM"/>
      <sheetName val="Vol Sheet"/>
      <sheetName val="Spot Chart"/>
      <sheetName val="Chart1"/>
      <sheetName val="Time Chart"/>
      <sheetName val="Chart2"/>
      <sheetName val="Spot Vol Chart"/>
      <sheetName val="Chart3"/>
      <sheetName val="RR Chart"/>
      <sheetName val="Flexi Chart"/>
      <sheetName val="VegaBucket Chart"/>
      <sheetName val="Spot &amp; Constants"/>
      <sheetName val="Dialog1"/>
      <sheetName val="Dialog2"/>
      <sheetName val="WizSheet"/>
      <sheetName val="OptWiz1"/>
      <sheetName val="OW1Mod"/>
      <sheetName val="OptWiz2"/>
      <sheetName val="OW2Mod"/>
      <sheetName val="OptWiz3"/>
      <sheetName val="OW3Mod"/>
      <sheetName val="OptWiz4"/>
      <sheetName val="OW4Mod"/>
      <sheetName val="Solve"/>
      <sheetName val="Trader Vols"/>
      <sheetName val="MainScript"/>
      <sheetName val="VolModule"/>
      <sheetName val="DlgScript"/>
      <sheetName val="VegaMatch"/>
      <sheetName val="Module1"/>
      <sheetName val="Module2"/>
      <sheetName val="LogContract"/>
    </sheetNames>
    <sheetDataSet>
      <sheetData sheetId="0" refreshError="1">
        <row r="15">
          <cell r="F15">
            <v>133.78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 IV Summary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UP _ Fund II"/>
      <sheetName val="Instructions"/>
      <sheetName val="KEY"/>
      <sheetName val="Summary - By Fund"/>
      <sheetName val="Summary - By Type"/>
      <sheetName val="Summary - By Country"/>
      <sheetName val="ROLLUP - Fund I"/>
      <sheetName val="ROLLUP - Fund II"/>
      <sheetName val="ROLLUP-Fund III"/>
      <sheetName val="ROLLUP - Fund IV"/>
      <sheetName val="Chart III"/>
      <sheetName val="Appold"/>
      <sheetName val="CV Solaia"/>
      <sheetName val="CV Cometa"/>
      <sheetName val="Carosib"/>
      <sheetName val="CV Iron-Fonspa"/>
      <sheetName val="Barbaresco"/>
      <sheetName val="MSC Hold "/>
      <sheetName val="ImmoUno"/>
      <sheetName val="Immobil Due"/>
      <sheetName val="MSMC Tre"/>
      <sheetName val="Parnasi"/>
      <sheetName val="RCS"/>
      <sheetName val="Birmann"/>
      <sheetName val="Ausone"/>
      <sheetName val="St Denis"/>
      <sheetName val="Vincennes#2"/>
      <sheetName val="Petrus"/>
      <sheetName val="MSCG"/>
      <sheetName val="Bercy Expo"/>
      <sheetName val="Wellington"/>
      <sheetName val="Punch Taverns"/>
      <sheetName val="ImmoScout"/>
      <sheetName val="MetroNexus"/>
      <sheetName val="Recoletos"/>
      <sheetName val="Ortega"/>
      <sheetName val="Fleming"/>
      <sheetName val="GEMS"/>
      <sheetName val="Semapa"/>
      <sheetName val="Domovial"/>
      <sheetName val="Montparnasse"/>
      <sheetName val="Alban Gate UK"/>
      <sheetName val="India Docks UK"/>
      <sheetName val="Capitole"/>
      <sheetName val="Wigmore"/>
      <sheetName val="Chart -Acqu-dispo Europe"/>
      <sheetName val="Millennium"/>
      <sheetName val="Margaux"/>
      <sheetName val="Berkeley"/>
      <sheetName val="Corton"/>
      <sheetName val="MSMC-Luce"/>
      <sheetName val="Banca di Roma"/>
      <sheetName val="RAS Portfolio"/>
      <sheetName val="Do Not Print ROLLUP  Fund I LC"/>
      <sheetName val="Do Not Print ROLLUP  Fund II LC"/>
      <sheetName val="Do Not Print ROLLUP Fund III LC"/>
      <sheetName val="Do Not Print ROLLUP  Fund IV 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 6_Condensed Budg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"/>
      <sheetName val="Sheet1"/>
      <sheetName val="Vol Sheet"/>
      <sheetName val="Spot Chart"/>
      <sheetName val="Chart1"/>
      <sheetName val="Time Chart"/>
      <sheetName val="Chart2"/>
      <sheetName val="Spot Vol Chart"/>
      <sheetName val="Chart3"/>
      <sheetName val="RR Chart"/>
      <sheetName val="Flexi Chart"/>
      <sheetName val="VegaBucket Chart"/>
      <sheetName val="Spot &amp; Constants"/>
      <sheetName val="Dialog1"/>
      <sheetName val="Dialog2"/>
      <sheetName val="WizSheet"/>
      <sheetName val="OptWiz1"/>
      <sheetName val="OW1Mod"/>
      <sheetName val="OptWiz2"/>
      <sheetName val="OW2Mod"/>
      <sheetName val="OptWiz3"/>
      <sheetName val="OW3Mod"/>
      <sheetName val="OptWiz4"/>
      <sheetName val="OW4Mod"/>
      <sheetName val="Solve"/>
      <sheetName val="Trader Vols"/>
      <sheetName val="MainScript"/>
      <sheetName val="VolModule"/>
      <sheetName val="DlgScript"/>
      <sheetName val="VegaMatch"/>
      <sheetName val="Module1"/>
      <sheetName val="Module2"/>
      <sheetName val="LogContract"/>
    </sheetNames>
    <sheetDataSet>
      <sheetData sheetId="0">
        <row r="15">
          <cell r="F15">
            <v>1314.4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uprins"/>
      <sheetName val="Consiliul Local"/>
      <sheetName val="Economico-Administrativ"/>
      <sheetName val="Rezumat"/>
      <sheetName val="Graph V_C"/>
      <sheetName val="Evolutie venituri"/>
      <sheetName val="Venituri detalii"/>
      <sheetName val="Evolutie cheltuieli"/>
      <sheetName val="Cheltuieli detalii"/>
      <sheetName val="Balanta V_C"/>
      <sheetName val="Ratio"/>
      <sheetName val="Serviciul Datoriei"/>
      <sheetName val="Glosar de termeni"/>
      <sheetName val="Disclaimer"/>
      <sheetName val="Evolutie V_C 2003_2007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uprins"/>
      <sheetName val="Consiliul Local"/>
      <sheetName val="Economico-Administrativ"/>
      <sheetName val="Graph V_C"/>
      <sheetName val="Evolutie venituri"/>
      <sheetName val="Venituri detalii"/>
      <sheetName val="Evolutie cheltuieli"/>
      <sheetName val="Cheltuieli detalii"/>
      <sheetName val="Balanta V_C"/>
      <sheetName val="Ratio"/>
      <sheetName val="Serviciul Datoriei"/>
      <sheetName val="Glosar de termeni"/>
      <sheetName val="Disclaimer"/>
      <sheetName val="Evolutie V_C 2003_2007 "/>
      <sheetName val="Rezum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_AUTO"/>
      <sheetName val="ps1"/>
      <sheetName val="adp"/>
      <sheetName val="ExtraScoli"/>
      <sheetName val="invatamant"/>
    </sheetNames>
    <sheetDataSet>
      <sheetData sheetId="0" refreshError="1"/>
      <sheetData sheetId="1" refreshError="1"/>
      <sheetData sheetId="2" refreshError="1"/>
      <sheetData sheetId="3">
        <row r="150">
          <cell r="B150" t="str">
            <v>NUCLEUL "SFANTUL SAVA"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Print Macros"/>
    </sheetNames>
    <sheetDataSet>
      <sheetData sheetId="0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P"/>
      <sheetName val="SME"/>
      <sheetName val="Insurance"/>
      <sheetName val="SOV"/>
      <sheetName val="FI"/>
      <sheetName val="LRG"/>
      <sheetName val="none"/>
      <sheetName val="Params"/>
      <sheetName val="Basel II Eligible Collateral"/>
      <sheetName val="calculation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>
            <v>2.5</v>
          </cell>
        </row>
      </sheetData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  <sheetName val="Sheet 2"/>
      <sheetName val="Sheet 3"/>
      <sheetName val="Sheet 4"/>
      <sheetName val="Sheet 5"/>
      <sheetName val="Date"/>
      <sheetName val="&quot;Cash Flow&quot;"/>
      <sheetName val="Bilant"/>
      <sheetName val="PIC"/>
      <sheetName val="Previziuni"/>
      <sheetName val="Ipoteze"/>
      <sheetName val="Tendinte"/>
      <sheetName val="Definitii"/>
      <sheetName val="_Cash Flow_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C3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9F3CF-6555-4FAA-9DC8-CABF0CAE59C7}">
  <dimension ref="A1:J396"/>
  <sheetViews>
    <sheetView tabSelected="1" topLeftCell="B2" zoomScaleNormal="100" workbookViewId="0">
      <selection activeCell="B11" sqref="B11"/>
    </sheetView>
  </sheetViews>
  <sheetFormatPr defaultColWidth="9.33203125" defaultRowHeight="14.4" x14ac:dyDescent="0.3"/>
  <cols>
    <col min="1" max="1" width="6.77734375" style="2" hidden="1" customWidth="1"/>
    <col min="2" max="2" width="12.44140625" style="1" bestFit="1" customWidth="1"/>
    <col min="3" max="3" width="18.77734375" style="1" bestFit="1" customWidth="1"/>
    <col min="4" max="4" width="16.21875" style="1" bestFit="1" customWidth="1"/>
    <col min="5" max="5" width="16.6640625" style="2" bestFit="1" customWidth="1"/>
    <col min="6" max="6" width="16.6640625" style="3" bestFit="1" customWidth="1"/>
    <col min="7" max="7" width="15.44140625" style="3" customWidth="1"/>
    <col min="8" max="8" width="16.6640625" style="4" bestFit="1" customWidth="1"/>
    <col min="9" max="9" width="9.33203125" style="2"/>
    <col min="10" max="10" width="16.6640625" style="2" bestFit="1" customWidth="1"/>
    <col min="11" max="16384" width="9.33203125" style="2"/>
  </cols>
  <sheetData>
    <row r="1" spans="2:10" hidden="1" x14ac:dyDescent="0.3">
      <c r="B1" s="1" t="s">
        <v>0</v>
      </c>
      <c r="E1" s="2">
        <v>4.55</v>
      </c>
    </row>
    <row r="3" spans="2:10" x14ac:dyDescent="0.3">
      <c r="B3" s="77" t="s">
        <v>1</v>
      </c>
      <c r="C3" s="78"/>
      <c r="D3" s="78"/>
      <c r="E3" s="78"/>
      <c r="F3" s="78"/>
      <c r="G3" s="78"/>
      <c r="H3" s="78"/>
    </row>
    <row r="4" spans="2:10" x14ac:dyDescent="0.3">
      <c r="B4" s="5" t="s">
        <v>2</v>
      </c>
      <c r="E4" s="3">
        <v>12300000</v>
      </c>
    </row>
    <row r="5" spans="2:10" x14ac:dyDescent="0.3">
      <c r="B5" s="5"/>
      <c r="E5" s="6"/>
    </row>
    <row r="6" spans="2:10" x14ac:dyDescent="0.3">
      <c r="B6" s="5"/>
      <c r="E6" s="6">
        <v>0</v>
      </c>
    </row>
    <row r="7" spans="2:10" x14ac:dyDescent="0.3">
      <c r="B7" s="8"/>
      <c r="C7" s="8"/>
      <c r="D7" s="8"/>
      <c r="E7" s="9"/>
    </row>
    <row r="8" spans="2:10" x14ac:dyDescent="0.3">
      <c r="B8" s="1" t="s">
        <v>3</v>
      </c>
      <c r="E8" s="10">
        <f>E10+E9</f>
        <v>5.5500000000000001E-2</v>
      </c>
    </row>
    <row r="9" spans="2:10" x14ac:dyDescent="0.3">
      <c r="B9" s="1" t="s">
        <v>4</v>
      </c>
      <c r="E9" s="10"/>
    </row>
    <row r="10" spans="2:10" x14ac:dyDescent="0.3">
      <c r="B10" s="11" t="s">
        <v>15</v>
      </c>
      <c r="C10" s="8"/>
      <c r="D10" s="8"/>
      <c r="E10" s="12">
        <v>5.5500000000000001E-2</v>
      </c>
    </row>
    <row r="11" spans="2:10" x14ac:dyDescent="0.3">
      <c r="B11" s="11"/>
      <c r="E11" s="3"/>
    </row>
    <row r="12" spans="2:10" x14ac:dyDescent="0.3">
      <c r="B12" s="11"/>
      <c r="E12" s="3"/>
    </row>
    <row r="13" spans="2:10" x14ac:dyDescent="0.3">
      <c r="E13" s="10"/>
      <c r="J13" s="13"/>
    </row>
    <row r="14" spans="2:10" x14ac:dyDescent="0.3">
      <c r="B14" s="14" t="s">
        <v>5</v>
      </c>
      <c r="C14" s="14" t="s">
        <v>6</v>
      </c>
      <c r="D14" s="14" t="s">
        <v>7</v>
      </c>
      <c r="E14" s="15" t="s">
        <v>8</v>
      </c>
      <c r="F14" s="16" t="s">
        <v>3</v>
      </c>
      <c r="G14" s="16" t="s">
        <v>9</v>
      </c>
      <c r="H14" s="17" t="s">
        <v>10</v>
      </c>
      <c r="J14" s="13"/>
    </row>
    <row r="15" spans="2:10" x14ac:dyDescent="0.3">
      <c r="B15" s="18">
        <v>0</v>
      </c>
      <c r="C15" s="18">
        <v>1</v>
      </c>
      <c r="D15" s="18">
        <v>2</v>
      </c>
      <c r="E15" s="18">
        <v>3</v>
      </c>
      <c r="F15" s="18">
        <v>5</v>
      </c>
      <c r="G15" s="18">
        <v>6</v>
      </c>
      <c r="H15" s="19" t="s">
        <v>11</v>
      </c>
      <c r="J15" s="7"/>
    </row>
    <row r="16" spans="2:10" hidden="1" x14ac:dyDescent="0.3">
      <c r="B16" s="20"/>
      <c r="C16" s="21">
        <f>E6</f>
        <v>0</v>
      </c>
      <c r="D16" s="22">
        <f>C16</f>
        <v>0</v>
      </c>
      <c r="E16" s="23"/>
      <c r="F16" s="23"/>
      <c r="G16" s="22">
        <v>0</v>
      </c>
      <c r="H16" s="24"/>
      <c r="J16" s="7"/>
    </row>
    <row r="17" spans="1:10" hidden="1" x14ac:dyDescent="0.3">
      <c r="B17" s="20">
        <v>44469</v>
      </c>
      <c r="C17" s="21"/>
      <c r="D17" s="22">
        <f>D16+C17</f>
        <v>0</v>
      </c>
      <c r="E17" s="21"/>
      <c r="F17" s="22" t="e">
        <f>(B17-B16)*$E$8*#REF!/360</f>
        <v>#REF!</v>
      </c>
      <c r="G17" s="22"/>
      <c r="H17" s="21" t="e">
        <f>E17+F17</f>
        <v>#REF!</v>
      </c>
      <c r="J17" s="7"/>
    </row>
    <row r="18" spans="1:10" hidden="1" x14ac:dyDescent="0.3">
      <c r="B18" s="20">
        <v>44500</v>
      </c>
      <c r="C18" s="21"/>
      <c r="D18" s="22">
        <f t="shared" ref="D18:D28" si="0">D17+C18</f>
        <v>0</v>
      </c>
      <c r="E18" s="22">
        <f t="shared" ref="E18:E38" si="1">E17</f>
        <v>0</v>
      </c>
      <c r="F18" s="22" t="e">
        <f>(B18-B17)*$E$8*#REF!/360</f>
        <v>#REF!</v>
      </c>
      <c r="G18" s="22"/>
      <c r="H18" s="21" t="e">
        <f>E18+F18</f>
        <v>#REF!</v>
      </c>
      <c r="J18" s="7"/>
    </row>
    <row r="19" spans="1:10" hidden="1" x14ac:dyDescent="0.3">
      <c r="B19" s="20">
        <f t="shared" ref="B19:B82" si="2">EOMONTH(B18,1)</f>
        <v>44530</v>
      </c>
      <c r="C19" s="21"/>
      <c r="D19" s="22">
        <f t="shared" si="0"/>
        <v>0</v>
      </c>
      <c r="E19" s="22">
        <f t="shared" si="1"/>
        <v>0</v>
      </c>
      <c r="F19" s="22" t="e">
        <f>(B19-B18)*$E$8*#REF!/360</f>
        <v>#REF!</v>
      </c>
      <c r="G19" s="22"/>
      <c r="H19" s="21" t="e">
        <f>E19+F19</f>
        <v>#REF!</v>
      </c>
      <c r="J19" s="7"/>
    </row>
    <row r="20" spans="1:10" s="25" customFormat="1" hidden="1" x14ac:dyDescent="0.3">
      <c r="B20" s="26">
        <f t="shared" si="2"/>
        <v>44561</v>
      </c>
      <c r="C20" s="27"/>
      <c r="D20" s="28">
        <f t="shared" si="0"/>
        <v>0</v>
      </c>
      <c r="E20" s="28">
        <f t="shared" si="1"/>
        <v>0</v>
      </c>
      <c r="F20" s="28" t="e">
        <f>(B20-B19)*$E$8*#REF!/360</f>
        <v>#REF!</v>
      </c>
      <c r="G20" s="28"/>
      <c r="H20" s="27" t="e">
        <f>E20+F20</f>
        <v>#REF!</v>
      </c>
      <c r="J20" s="29"/>
    </row>
    <row r="21" spans="1:10" s="30" customFormat="1" hidden="1" x14ac:dyDescent="0.3">
      <c r="B21" s="31">
        <v>45322</v>
      </c>
      <c r="C21" s="32"/>
      <c r="D21" s="22">
        <f t="shared" si="0"/>
        <v>0</v>
      </c>
      <c r="E21" s="33">
        <f t="shared" si="1"/>
        <v>0</v>
      </c>
      <c r="F21" s="22"/>
      <c r="G21" s="33"/>
      <c r="H21" s="32"/>
      <c r="J21" s="34"/>
    </row>
    <row r="22" spans="1:10" s="30" customFormat="1" hidden="1" x14ac:dyDescent="0.3">
      <c r="B22" s="31">
        <f t="shared" si="2"/>
        <v>45351</v>
      </c>
      <c r="C22" s="35"/>
      <c r="D22" s="21">
        <f t="shared" si="0"/>
        <v>0</v>
      </c>
      <c r="E22" s="33">
        <f t="shared" si="1"/>
        <v>0</v>
      </c>
      <c r="F22" s="22"/>
      <c r="G22" s="36"/>
      <c r="H22" s="35"/>
      <c r="J22" s="34"/>
    </row>
    <row r="23" spans="1:10" s="30" customFormat="1" hidden="1" x14ac:dyDescent="0.3">
      <c r="B23" s="31">
        <f t="shared" si="2"/>
        <v>45382</v>
      </c>
      <c r="C23" s="35"/>
      <c r="D23" s="21">
        <f t="shared" si="0"/>
        <v>0</v>
      </c>
      <c r="E23" s="33">
        <f t="shared" si="1"/>
        <v>0</v>
      </c>
      <c r="F23" s="22"/>
      <c r="G23" s="36"/>
      <c r="H23" s="35"/>
      <c r="J23" s="34"/>
    </row>
    <row r="24" spans="1:10" s="30" customFormat="1" hidden="1" x14ac:dyDescent="0.3">
      <c r="B24" s="31">
        <f t="shared" si="2"/>
        <v>45412</v>
      </c>
      <c r="C24" s="35">
        <v>0</v>
      </c>
      <c r="D24" s="37">
        <f t="shared" si="0"/>
        <v>0</v>
      </c>
      <c r="E24" s="33">
        <f t="shared" si="1"/>
        <v>0</v>
      </c>
      <c r="F24" s="22"/>
      <c r="G24" s="38"/>
      <c r="H24" s="35"/>
    </row>
    <row r="25" spans="1:10" s="30" customFormat="1" hidden="1" x14ac:dyDescent="0.3">
      <c r="B25" s="31">
        <f t="shared" si="2"/>
        <v>45443</v>
      </c>
      <c r="C25" s="35"/>
      <c r="D25" s="37">
        <f t="shared" si="0"/>
        <v>0</v>
      </c>
      <c r="E25" s="33">
        <f t="shared" si="1"/>
        <v>0</v>
      </c>
      <c r="F25" s="22"/>
      <c r="G25" s="39"/>
      <c r="H25" s="40"/>
    </row>
    <row r="26" spans="1:10" s="30" customFormat="1" hidden="1" x14ac:dyDescent="0.3">
      <c r="B26" s="31">
        <f t="shared" si="2"/>
        <v>45473</v>
      </c>
      <c r="C26" s="35"/>
      <c r="D26" s="37">
        <f t="shared" si="0"/>
        <v>0</v>
      </c>
      <c r="E26" s="33">
        <f t="shared" si="1"/>
        <v>0</v>
      </c>
      <c r="F26" s="22"/>
      <c r="G26" s="39"/>
      <c r="H26" s="40"/>
    </row>
    <row r="27" spans="1:10" s="30" customFormat="1" hidden="1" x14ac:dyDescent="0.3">
      <c r="B27" s="31">
        <f t="shared" si="2"/>
        <v>45504</v>
      </c>
      <c r="C27" s="35"/>
      <c r="D27" s="37">
        <f t="shared" si="0"/>
        <v>0</v>
      </c>
      <c r="E27" s="41">
        <f t="shared" si="1"/>
        <v>0</v>
      </c>
      <c r="F27" s="22"/>
      <c r="G27" s="39"/>
      <c r="H27" s="42"/>
    </row>
    <row r="28" spans="1:10" s="30" customFormat="1" hidden="1" x14ac:dyDescent="0.3">
      <c r="B28" s="31">
        <f t="shared" si="2"/>
        <v>45535</v>
      </c>
      <c r="C28" s="35"/>
      <c r="D28" s="37">
        <f t="shared" si="0"/>
        <v>0</v>
      </c>
      <c r="E28" s="41">
        <f t="shared" si="1"/>
        <v>0</v>
      </c>
      <c r="F28" s="22"/>
      <c r="G28" s="43"/>
      <c r="H28" s="42"/>
    </row>
    <row r="29" spans="1:10" s="30" customFormat="1" ht="15" hidden="1" customHeight="1" x14ac:dyDescent="0.3">
      <c r="B29" s="31">
        <f t="shared" si="2"/>
        <v>45565</v>
      </c>
      <c r="C29" s="35"/>
      <c r="D29" s="37">
        <f>C29</f>
        <v>0</v>
      </c>
      <c r="E29" s="41"/>
      <c r="F29" s="22">
        <f t="shared" ref="F29:F52" si="3">(B29-B28)*D28*$E$8/360</f>
        <v>0</v>
      </c>
      <c r="G29" s="39"/>
      <c r="H29" s="42">
        <f>E29+F29</f>
        <v>0</v>
      </c>
    </row>
    <row r="30" spans="1:10" s="30" customFormat="1" ht="15" hidden="1" customHeight="1" x14ac:dyDescent="0.3">
      <c r="B30" s="31">
        <f t="shared" si="2"/>
        <v>45596</v>
      </c>
      <c r="C30" s="35"/>
      <c r="D30" s="35">
        <f>D29+C30-E30</f>
        <v>0</v>
      </c>
      <c r="E30" s="41"/>
      <c r="F30" s="22">
        <f t="shared" si="3"/>
        <v>0</v>
      </c>
      <c r="G30" s="39"/>
      <c r="H30" s="42">
        <f>E30+F30</f>
        <v>0</v>
      </c>
    </row>
    <row r="31" spans="1:10" s="30" customFormat="1" ht="15" customHeight="1" x14ac:dyDescent="0.3">
      <c r="B31" s="31">
        <f t="shared" si="2"/>
        <v>45626</v>
      </c>
      <c r="C31" s="35"/>
      <c r="D31" s="35">
        <f t="shared" ref="D31:D94" si="4">D30+C31-E31</f>
        <v>0</v>
      </c>
      <c r="E31" s="41"/>
      <c r="F31" s="22">
        <f t="shared" si="3"/>
        <v>0</v>
      </c>
      <c r="G31" s="39"/>
      <c r="H31" s="42">
        <f>E31+F31</f>
        <v>0</v>
      </c>
    </row>
    <row r="32" spans="1:10" s="25" customFormat="1" ht="15" customHeight="1" x14ac:dyDescent="0.3">
      <c r="A32" s="25">
        <f t="shared" ref="A32:A95" si="5">A31+1</f>
        <v>1</v>
      </c>
      <c r="B32" s="26">
        <f t="shared" si="2"/>
        <v>45657</v>
      </c>
      <c r="C32" s="44">
        <f>25%*E4</f>
        <v>3075000</v>
      </c>
      <c r="D32" s="45">
        <f t="shared" si="4"/>
        <v>3075000</v>
      </c>
      <c r="E32" s="46"/>
      <c r="F32" s="28">
        <f t="shared" si="3"/>
        <v>0</v>
      </c>
      <c r="G32" s="47"/>
      <c r="H32" s="48">
        <f>E32+F32</f>
        <v>0</v>
      </c>
    </row>
    <row r="33" spans="1:8" s="30" customFormat="1" ht="15" customHeight="1" x14ac:dyDescent="0.3">
      <c r="A33" s="30">
        <f t="shared" si="5"/>
        <v>2</v>
      </c>
      <c r="B33" s="31">
        <f t="shared" si="2"/>
        <v>45688</v>
      </c>
      <c r="C33" s="35"/>
      <c r="D33" s="49">
        <f t="shared" si="4"/>
        <v>3075000</v>
      </c>
      <c r="E33" s="41">
        <v>0</v>
      </c>
      <c r="F33" s="22">
        <f t="shared" si="3"/>
        <v>14695.9375</v>
      </c>
      <c r="G33" s="39"/>
      <c r="H33" s="42">
        <f>E33+F33</f>
        <v>14695.9375</v>
      </c>
    </row>
    <row r="34" spans="1:8" s="30" customFormat="1" ht="15" customHeight="1" x14ac:dyDescent="0.3">
      <c r="A34" s="30">
        <f t="shared" si="5"/>
        <v>3</v>
      </c>
      <c r="B34" s="31">
        <f t="shared" si="2"/>
        <v>45716</v>
      </c>
      <c r="C34" s="35"/>
      <c r="D34" s="35">
        <f t="shared" si="4"/>
        <v>3075000</v>
      </c>
      <c r="E34" s="41">
        <v>0</v>
      </c>
      <c r="F34" s="22">
        <f t="shared" si="3"/>
        <v>13273.75</v>
      </c>
      <c r="G34" s="39"/>
      <c r="H34" s="42">
        <f t="shared" ref="H34:H97" si="6">E34+F34</f>
        <v>13273.75</v>
      </c>
    </row>
    <row r="35" spans="1:8" s="30" customFormat="1" ht="15" customHeight="1" x14ac:dyDescent="0.3">
      <c r="A35" s="30">
        <f t="shared" si="5"/>
        <v>4</v>
      </c>
      <c r="B35" s="31">
        <f t="shared" si="2"/>
        <v>45747</v>
      </c>
      <c r="C35" s="35"/>
      <c r="D35" s="35">
        <f t="shared" si="4"/>
        <v>3075000</v>
      </c>
      <c r="E35" s="41"/>
      <c r="F35" s="22">
        <f t="shared" si="3"/>
        <v>14695.9375</v>
      </c>
      <c r="G35" s="39"/>
      <c r="H35" s="42">
        <f t="shared" si="6"/>
        <v>14695.9375</v>
      </c>
    </row>
    <row r="36" spans="1:8" s="30" customFormat="1" ht="15" customHeight="1" x14ac:dyDescent="0.3">
      <c r="A36" s="30">
        <f t="shared" si="5"/>
        <v>5</v>
      </c>
      <c r="B36" s="31">
        <f t="shared" si="2"/>
        <v>45777</v>
      </c>
      <c r="C36" s="35"/>
      <c r="D36" s="50">
        <f t="shared" si="4"/>
        <v>3075000</v>
      </c>
      <c r="E36" s="41"/>
      <c r="F36" s="22">
        <f t="shared" si="3"/>
        <v>14221.875</v>
      </c>
      <c r="G36" s="39"/>
      <c r="H36" s="42">
        <f t="shared" si="6"/>
        <v>14221.875</v>
      </c>
    </row>
    <row r="37" spans="1:8" s="30" customFormat="1" ht="15" customHeight="1" x14ac:dyDescent="0.3">
      <c r="A37" s="30">
        <f t="shared" si="5"/>
        <v>6</v>
      </c>
      <c r="B37" s="31">
        <f t="shared" si="2"/>
        <v>45808</v>
      </c>
      <c r="C37" s="35"/>
      <c r="D37" s="50">
        <f t="shared" si="4"/>
        <v>3075000</v>
      </c>
      <c r="E37" s="41">
        <v>0</v>
      </c>
      <c r="F37" s="22">
        <f t="shared" si="3"/>
        <v>14695.9375</v>
      </c>
      <c r="G37" s="39"/>
      <c r="H37" s="42">
        <f t="shared" si="6"/>
        <v>14695.9375</v>
      </c>
    </row>
    <row r="38" spans="1:8" s="30" customFormat="1" ht="15" customHeight="1" x14ac:dyDescent="0.3">
      <c r="A38" s="30">
        <f t="shared" si="5"/>
        <v>7</v>
      </c>
      <c r="B38" s="31">
        <f t="shared" si="2"/>
        <v>45838</v>
      </c>
      <c r="C38" s="35"/>
      <c r="D38" s="35">
        <f t="shared" si="4"/>
        <v>3075000</v>
      </c>
      <c r="E38" s="41">
        <f t="shared" si="1"/>
        <v>0</v>
      </c>
      <c r="F38" s="22">
        <f t="shared" si="3"/>
        <v>14221.875</v>
      </c>
      <c r="G38" s="39"/>
      <c r="H38" s="42">
        <f t="shared" si="6"/>
        <v>14221.875</v>
      </c>
    </row>
    <row r="39" spans="1:8" s="30" customFormat="1" ht="15" customHeight="1" x14ac:dyDescent="0.3">
      <c r="A39" s="30">
        <f t="shared" si="5"/>
        <v>8</v>
      </c>
      <c r="B39" s="31">
        <f t="shared" si="2"/>
        <v>45869</v>
      </c>
      <c r="C39" s="35"/>
      <c r="D39" s="35">
        <f t="shared" si="4"/>
        <v>3075000</v>
      </c>
      <c r="E39" s="41"/>
      <c r="F39" s="22">
        <f t="shared" si="3"/>
        <v>14695.9375</v>
      </c>
      <c r="G39" s="39"/>
      <c r="H39" s="42">
        <f t="shared" si="6"/>
        <v>14695.9375</v>
      </c>
    </row>
    <row r="40" spans="1:8" s="30" customFormat="1" ht="15" customHeight="1" x14ac:dyDescent="0.3">
      <c r="A40" s="30">
        <f t="shared" si="5"/>
        <v>9</v>
      </c>
      <c r="B40" s="31">
        <f t="shared" si="2"/>
        <v>45900</v>
      </c>
      <c r="C40" s="35"/>
      <c r="D40" s="35">
        <f t="shared" si="4"/>
        <v>3075000</v>
      </c>
      <c r="E40" s="41"/>
      <c r="F40" s="22">
        <f t="shared" si="3"/>
        <v>14695.9375</v>
      </c>
      <c r="G40" s="39"/>
      <c r="H40" s="42">
        <f t="shared" si="6"/>
        <v>14695.9375</v>
      </c>
    </row>
    <row r="41" spans="1:8" s="30" customFormat="1" ht="15" customHeight="1" x14ac:dyDescent="0.3">
      <c r="A41" s="30">
        <f t="shared" si="5"/>
        <v>10</v>
      </c>
      <c r="B41" s="31">
        <f t="shared" si="2"/>
        <v>45930</v>
      </c>
      <c r="C41" s="35"/>
      <c r="D41" s="35">
        <f t="shared" si="4"/>
        <v>3075000</v>
      </c>
      <c r="E41" s="41"/>
      <c r="F41" s="22">
        <f t="shared" si="3"/>
        <v>14221.875</v>
      </c>
      <c r="G41" s="39"/>
      <c r="H41" s="42">
        <f t="shared" si="6"/>
        <v>14221.875</v>
      </c>
    </row>
    <row r="42" spans="1:8" s="30" customFormat="1" ht="15" customHeight="1" x14ac:dyDescent="0.3">
      <c r="A42" s="30">
        <f t="shared" si="5"/>
        <v>11</v>
      </c>
      <c r="B42" s="31">
        <f t="shared" si="2"/>
        <v>45961</v>
      </c>
      <c r="C42" s="35"/>
      <c r="D42" s="35">
        <f t="shared" si="4"/>
        <v>3075000</v>
      </c>
      <c r="E42" s="41"/>
      <c r="F42" s="22">
        <f t="shared" si="3"/>
        <v>14695.9375</v>
      </c>
      <c r="G42" s="39"/>
      <c r="H42" s="42">
        <f t="shared" si="6"/>
        <v>14695.9375</v>
      </c>
    </row>
    <row r="43" spans="1:8" s="30" customFormat="1" ht="15" customHeight="1" x14ac:dyDescent="0.3">
      <c r="A43" s="30">
        <f t="shared" si="5"/>
        <v>12</v>
      </c>
      <c r="B43" s="31">
        <f t="shared" si="2"/>
        <v>45991</v>
      </c>
      <c r="C43" s="35"/>
      <c r="D43" s="35">
        <f t="shared" si="4"/>
        <v>3075000</v>
      </c>
      <c r="E43" s="41"/>
      <c r="F43" s="22">
        <f t="shared" si="3"/>
        <v>14221.875</v>
      </c>
      <c r="G43" s="39"/>
      <c r="H43" s="42">
        <f t="shared" si="6"/>
        <v>14221.875</v>
      </c>
    </row>
    <row r="44" spans="1:8" s="25" customFormat="1" ht="15" customHeight="1" x14ac:dyDescent="0.3">
      <c r="A44" s="25">
        <f t="shared" si="5"/>
        <v>13</v>
      </c>
      <c r="B44" s="26">
        <f t="shared" si="2"/>
        <v>46022</v>
      </c>
      <c r="C44" s="44">
        <f>50%*E4</f>
        <v>6150000</v>
      </c>
      <c r="D44" s="44">
        <f t="shared" si="4"/>
        <v>9225000</v>
      </c>
      <c r="E44" s="51"/>
      <c r="F44" s="28">
        <f t="shared" si="3"/>
        <v>14695.9375</v>
      </c>
      <c r="G44" s="47"/>
      <c r="H44" s="48">
        <f t="shared" si="6"/>
        <v>14695.9375</v>
      </c>
    </row>
    <row r="45" spans="1:8" s="30" customFormat="1" ht="15" customHeight="1" x14ac:dyDescent="0.3">
      <c r="A45" s="30">
        <f t="shared" si="5"/>
        <v>14</v>
      </c>
      <c r="B45" s="31">
        <f t="shared" si="2"/>
        <v>46053</v>
      </c>
      <c r="C45" s="35"/>
      <c r="D45" s="35">
        <f t="shared" si="4"/>
        <v>9225000</v>
      </c>
      <c r="E45" s="41"/>
      <c r="F45" s="22">
        <f t="shared" si="3"/>
        <v>44087.8125</v>
      </c>
      <c r="G45" s="39"/>
      <c r="H45" s="42">
        <f t="shared" si="6"/>
        <v>44087.8125</v>
      </c>
    </row>
    <row r="46" spans="1:8" s="52" customFormat="1" ht="15" customHeight="1" x14ac:dyDescent="0.3">
      <c r="A46" s="52">
        <f t="shared" si="5"/>
        <v>15</v>
      </c>
      <c r="B46" s="53">
        <f t="shared" si="2"/>
        <v>46081</v>
      </c>
      <c r="C46" s="54"/>
      <c r="D46" s="54">
        <f t="shared" si="4"/>
        <v>9225000</v>
      </c>
      <c r="E46" s="55"/>
      <c r="F46" s="56">
        <f t="shared" si="3"/>
        <v>39821.25</v>
      </c>
      <c r="G46" s="57"/>
      <c r="H46" s="58">
        <f t="shared" si="6"/>
        <v>39821.25</v>
      </c>
    </row>
    <row r="47" spans="1:8" s="30" customFormat="1" ht="15" customHeight="1" x14ac:dyDescent="0.3">
      <c r="A47" s="30">
        <f t="shared" si="5"/>
        <v>16</v>
      </c>
      <c r="B47" s="31">
        <f t="shared" si="2"/>
        <v>46112</v>
      </c>
      <c r="C47" s="35"/>
      <c r="D47" s="35">
        <f t="shared" si="4"/>
        <v>9225000</v>
      </c>
      <c r="E47" s="41"/>
      <c r="F47" s="22">
        <f t="shared" si="3"/>
        <v>44087.8125</v>
      </c>
      <c r="G47" s="39"/>
      <c r="H47" s="42">
        <f t="shared" si="6"/>
        <v>44087.8125</v>
      </c>
    </row>
    <row r="48" spans="1:8" s="30" customFormat="1" ht="15" customHeight="1" x14ac:dyDescent="0.3">
      <c r="A48" s="30">
        <f t="shared" si="5"/>
        <v>17</v>
      </c>
      <c r="B48" s="31">
        <f t="shared" si="2"/>
        <v>46142</v>
      </c>
      <c r="C48" s="35"/>
      <c r="D48" s="35">
        <f t="shared" si="4"/>
        <v>9225000</v>
      </c>
      <c r="E48" s="41"/>
      <c r="F48" s="22">
        <f t="shared" si="3"/>
        <v>42665.625</v>
      </c>
      <c r="G48" s="39"/>
      <c r="H48" s="42">
        <f t="shared" si="6"/>
        <v>42665.625</v>
      </c>
    </row>
    <row r="49" spans="1:8" s="30" customFormat="1" ht="15" customHeight="1" x14ac:dyDescent="0.3">
      <c r="A49" s="30">
        <f t="shared" si="5"/>
        <v>18</v>
      </c>
      <c r="B49" s="31">
        <f t="shared" si="2"/>
        <v>46173</v>
      </c>
      <c r="C49" s="35"/>
      <c r="D49" s="35">
        <f t="shared" si="4"/>
        <v>9225000</v>
      </c>
      <c r="E49" s="41"/>
      <c r="F49" s="22">
        <f t="shared" si="3"/>
        <v>44087.8125</v>
      </c>
      <c r="G49" s="39"/>
      <c r="H49" s="42">
        <f t="shared" si="6"/>
        <v>44087.8125</v>
      </c>
    </row>
    <row r="50" spans="1:8" s="30" customFormat="1" ht="15" customHeight="1" x14ac:dyDescent="0.3">
      <c r="A50" s="30">
        <f t="shared" si="5"/>
        <v>19</v>
      </c>
      <c r="B50" s="31">
        <f t="shared" si="2"/>
        <v>46203</v>
      </c>
      <c r="C50" s="35"/>
      <c r="D50" s="35">
        <f t="shared" si="4"/>
        <v>9225000</v>
      </c>
      <c r="E50" s="41"/>
      <c r="F50" s="22">
        <f t="shared" si="3"/>
        <v>42665.625</v>
      </c>
      <c r="G50" s="39"/>
      <c r="H50" s="42">
        <f t="shared" si="6"/>
        <v>42665.625</v>
      </c>
    </row>
    <row r="51" spans="1:8" s="30" customFormat="1" ht="15" customHeight="1" x14ac:dyDescent="0.3">
      <c r="A51" s="30">
        <f t="shared" si="5"/>
        <v>20</v>
      </c>
      <c r="B51" s="31">
        <f t="shared" si="2"/>
        <v>46234</v>
      </c>
      <c r="C51" s="35"/>
      <c r="D51" s="35">
        <f t="shared" si="4"/>
        <v>9225000</v>
      </c>
      <c r="E51" s="41"/>
      <c r="F51" s="22">
        <f t="shared" si="3"/>
        <v>44087.8125</v>
      </c>
      <c r="G51" s="39"/>
      <c r="H51" s="42">
        <f t="shared" si="6"/>
        <v>44087.8125</v>
      </c>
    </row>
    <row r="52" spans="1:8" s="30" customFormat="1" ht="15" customHeight="1" x14ac:dyDescent="0.3">
      <c r="A52" s="30">
        <f t="shared" si="5"/>
        <v>21</v>
      </c>
      <c r="B52" s="31">
        <f t="shared" si="2"/>
        <v>46265</v>
      </c>
      <c r="C52" s="35">
        <f>0.25*E4</f>
        <v>3075000</v>
      </c>
      <c r="D52" s="35">
        <f t="shared" si="4"/>
        <v>12300000</v>
      </c>
      <c r="E52" s="41"/>
      <c r="F52" s="22">
        <f t="shared" si="3"/>
        <v>44087.8125</v>
      </c>
      <c r="G52" s="39"/>
      <c r="H52" s="42">
        <f t="shared" si="6"/>
        <v>44087.8125</v>
      </c>
    </row>
    <row r="53" spans="1:8" s="30" customFormat="1" ht="15" customHeight="1" x14ac:dyDescent="0.3">
      <c r="A53" s="30">
        <f t="shared" si="5"/>
        <v>22</v>
      </c>
      <c r="B53" s="31">
        <f t="shared" si="2"/>
        <v>46295</v>
      </c>
      <c r="C53" s="35"/>
      <c r="D53" s="35">
        <f t="shared" si="4"/>
        <v>12300000</v>
      </c>
      <c r="E53" s="41"/>
      <c r="F53" s="22">
        <f>(B53-B52)*D52*$E$8/360</f>
        <v>56887.5</v>
      </c>
      <c r="G53" s="39"/>
      <c r="H53" s="42">
        <f t="shared" si="6"/>
        <v>56887.5</v>
      </c>
    </row>
    <row r="54" spans="1:8" s="30" customFormat="1" ht="15" customHeight="1" x14ac:dyDescent="0.3">
      <c r="A54" s="30">
        <f t="shared" si="5"/>
        <v>23</v>
      </c>
      <c r="B54" s="31">
        <f t="shared" si="2"/>
        <v>46326</v>
      </c>
      <c r="C54" s="59"/>
      <c r="D54" s="35">
        <f t="shared" si="4"/>
        <v>12300000</v>
      </c>
      <c r="E54" s="41"/>
      <c r="F54" s="22">
        <f t="shared" ref="F54:F117" si="7">(B54-B53)*D53*$E$8/360</f>
        <v>58783.75</v>
      </c>
      <c r="G54" s="39"/>
      <c r="H54" s="42">
        <f t="shared" si="6"/>
        <v>58783.75</v>
      </c>
    </row>
    <row r="55" spans="1:8" s="30" customFormat="1" ht="15" customHeight="1" x14ac:dyDescent="0.3">
      <c r="A55" s="30">
        <f t="shared" si="5"/>
        <v>24</v>
      </c>
      <c r="B55" s="31">
        <f t="shared" si="2"/>
        <v>46356</v>
      </c>
      <c r="C55" s="59"/>
      <c r="D55" s="35">
        <f t="shared" si="4"/>
        <v>12300000</v>
      </c>
      <c r="E55" s="41"/>
      <c r="F55" s="22">
        <f t="shared" si="7"/>
        <v>56887.5</v>
      </c>
      <c r="G55" s="39"/>
      <c r="H55" s="42">
        <f t="shared" si="6"/>
        <v>56887.5</v>
      </c>
    </row>
    <row r="56" spans="1:8" s="25" customFormat="1" ht="15" customHeight="1" x14ac:dyDescent="0.3">
      <c r="A56" s="25">
        <f t="shared" si="5"/>
        <v>25</v>
      </c>
      <c r="B56" s="26">
        <f t="shared" si="2"/>
        <v>46387</v>
      </c>
      <c r="C56" s="60"/>
      <c r="D56" s="44">
        <f t="shared" si="4"/>
        <v>12197500</v>
      </c>
      <c r="E56" s="51">
        <f>E4/120</f>
        <v>102500</v>
      </c>
      <c r="F56" s="28">
        <f t="shared" si="7"/>
        <v>58783.75</v>
      </c>
      <c r="G56" s="47"/>
      <c r="H56" s="48">
        <f t="shared" si="6"/>
        <v>161283.75</v>
      </c>
    </row>
    <row r="57" spans="1:8" s="30" customFormat="1" ht="15" customHeight="1" x14ac:dyDescent="0.3">
      <c r="A57" s="30">
        <f t="shared" si="5"/>
        <v>26</v>
      </c>
      <c r="B57" s="31">
        <f t="shared" si="2"/>
        <v>46418</v>
      </c>
      <c r="C57" s="59"/>
      <c r="D57" s="35">
        <f t="shared" si="4"/>
        <v>12095000</v>
      </c>
      <c r="E57" s="41">
        <f t="shared" ref="E57:E120" si="8">E56</f>
        <v>102500</v>
      </c>
      <c r="F57" s="22">
        <f t="shared" si="7"/>
        <v>58293.885416666664</v>
      </c>
      <c r="G57" s="39"/>
      <c r="H57" s="42">
        <f t="shared" si="6"/>
        <v>160793.88541666666</v>
      </c>
    </row>
    <row r="58" spans="1:8" s="30" customFormat="1" ht="15" customHeight="1" x14ac:dyDescent="0.3">
      <c r="A58" s="30">
        <f t="shared" si="5"/>
        <v>27</v>
      </c>
      <c r="B58" s="31">
        <f t="shared" si="2"/>
        <v>46446</v>
      </c>
      <c r="C58" s="59"/>
      <c r="D58" s="35">
        <f t="shared" si="4"/>
        <v>11992500</v>
      </c>
      <c r="E58" s="41">
        <f t="shared" si="8"/>
        <v>102500</v>
      </c>
      <c r="F58" s="22">
        <f t="shared" si="7"/>
        <v>52210.083333333336</v>
      </c>
      <c r="G58" s="39"/>
      <c r="H58" s="42">
        <f t="shared" si="6"/>
        <v>154710.08333333334</v>
      </c>
    </row>
    <row r="59" spans="1:8" s="30" customFormat="1" ht="15" customHeight="1" x14ac:dyDescent="0.3">
      <c r="A59" s="30">
        <f t="shared" si="5"/>
        <v>28</v>
      </c>
      <c r="B59" s="31">
        <f t="shared" si="2"/>
        <v>46477</v>
      </c>
      <c r="C59" s="59"/>
      <c r="D59" s="35">
        <f t="shared" si="4"/>
        <v>11890000</v>
      </c>
      <c r="E59" s="41">
        <f t="shared" si="8"/>
        <v>102500</v>
      </c>
      <c r="F59" s="22">
        <f t="shared" si="7"/>
        <v>57314.15625</v>
      </c>
      <c r="G59" s="39"/>
      <c r="H59" s="42">
        <f t="shared" si="6"/>
        <v>159814.15625</v>
      </c>
    </row>
    <row r="60" spans="1:8" s="30" customFormat="1" ht="15" customHeight="1" x14ac:dyDescent="0.3">
      <c r="A60" s="30">
        <f t="shared" si="5"/>
        <v>29</v>
      </c>
      <c r="B60" s="31">
        <f t="shared" si="2"/>
        <v>46507</v>
      </c>
      <c r="C60" s="59"/>
      <c r="D60" s="35">
        <f t="shared" si="4"/>
        <v>11787500</v>
      </c>
      <c r="E60" s="41">
        <f t="shared" si="8"/>
        <v>102500</v>
      </c>
      <c r="F60" s="22">
        <f t="shared" si="7"/>
        <v>54991.25</v>
      </c>
      <c r="G60" s="39"/>
      <c r="H60" s="42">
        <f t="shared" si="6"/>
        <v>157491.25</v>
      </c>
    </row>
    <row r="61" spans="1:8" s="30" customFormat="1" ht="15" customHeight="1" x14ac:dyDescent="0.3">
      <c r="A61" s="30">
        <f t="shared" si="5"/>
        <v>30</v>
      </c>
      <c r="B61" s="31">
        <f t="shared" si="2"/>
        <v>46538</v>
      </c>
      <c r="C61" s="59"/>
      <c r="D61" s="35">
        <f t="shared" si="4"/>
        <v>11685000</v>
      </c>
      <c r="E61" s="41">
        <f t="shared" si="8"/>
        <v>102500</v>
      </c>
      <c r="F61" s="22">
        <f t="shared" si="7"/>
        <v>56334.427083333336</v>
      </c>
      <c r="G61" s="39"/>
      <c r="H61" s="42">
        <f t="shared" si="6"/>
        <v>158834.42708333334</v>
      </c>
    </row>
    <row r="62" spans="1:8" s="30" customFormat="1" ht="15" customHeight="1" x14ac:dyDescent="0.3">
      <c r="A62" s="30">
        <f t="shared" si="5"/>
        <v>31</v>
      </c>
      <c r="B62" s="31">
        <f t="shared" si="2"/>
        <v>46568</v>
      </c>
      <c r="C62" s="59"/>
      <c r="D62" s="35">
        <f t="shared" si="4"/>
        <v>11582500</v>
      </c>
      <c r="E62" s="41">
        <f t="shared" si="8"/>
        <v>102500</v>
      </c>
      <c r="F62" s="22">
        <f t="shared" si="7"/>
        <v>54043.125</v>
      </c>
      <c r="G62" s="39"/>
      <c r="H62" s="42">
        <f t="shared" si="6"/>
        <v>156543.125</v>
      </c>
    </row>
    <row r="63" spans="1:8" s="30" customFormat="1" ht="15" customHeight="1" x14ac:dyDescent="0.3">
      <c r="A63" s="30">
        <f t="shared" si="5"/>
        <v>32</v>
      </c>
      <c r="B63" s="31">
        <f t="shared" si="2"/>
        <v>46599</v>
      </c>
      <c r="C63" s="59"/>
      <c r="D63" s="35">
        <f t="shared" si="4"/>
        <v>11480000</v>
      </c>
      <c r="E63" s="41">
        <f t="shared" si="8"/>
        <v>102500</v>
      </c>
      <c r="F63" s="22">
        <f t="shared" si="7"/>
        <v>55354.697916666664</v>
      </c>
      <c r="G63" s="39"/>
      <c r="H63" s="42">
        <f t="shared" si="6"/>
        <v>157854.69791666666</v>
      </c>
    </row>
    <row r="64" spans="1:8" s="30" customFormat="1" ht="15" customHeight="1" x14ac:dyDescent="0.3">
      <c r="A64" s="30">
        <f t="shared" si="5"/>
        <v>33</v>
      </c>
      <c r="B64" s="31">
        <f t="shared" si="2"/>
        <v>46630</v>
      </c>
      <c r="C64" s="59"/>
      <c r="D64" s="35">
        <f t="shared" si="4"/>
        <v>11377500</v>
      </c>
      <c r="E64" s="41">
        <f t="shared" si="8"/>
        <v>102500</v>
      </c>
      <c r="F64" s="22">
        <f t="shared" si="7"/>
        <v>54864.833333333336</v>
      </c>
      <c r="G64" s="39"/>
      <c r="H64" s="42">
        <f t="shared" si="6"/>
        <v>157364.83333333334</v>
      </c>
    </row>
    <row r="65" spans="1:8" s="30" customFormat="1" ht="15" customHeight="1" x14ac:dyDescent="0.3">
      <c r="A65" s="30">
        <f t="shared" si="5"/>
        <v>34</v>
      </c>
      <c r="B65" s="31">
        <f t="shared" si="2"/>
        <v>46660</v>
      </c>
      <c r="C65" s="59"/>
      <c r="D65" s="35">
        <f t="shared" si="4"/>
        <v>11275000</v>
      </c>
      <c r="E65" s="41">
        <f t="shared" si="8"/>
        <v>102500</v>
      </c>
      <c r="F65" s="22">
        <f t="shared" si="7"/>
        <v>52620.9375</v>
      </c>
      <c r="G65" s="39"/>
      <c r="H65" s="42">
        <f t="shared" si="6"/>
        <v>155120.9375</v>
      </c>
    </row>
    <row r="66" spans="1:8" s="30" customFormat="1" ht="15" customHeight="1" x14ac:dyDescent="0.3">
      <c r="A66" s="30">
        <f t="shared" si="5"/>
        <v>35</v>
      </c>
      <c r="B66" s="31">
        <f t="shared" si="2"/>
        <v>46691</v>
      </c>
      <c r="C66" s="59"/>
      <c r="D66" s="35">
        <f t="shared" si="4"/>
        <v>11172500</v>
      </c>
      <c r="E66" s="41">
        <f t="shared" si="8"/>
        <v>102500</v>
      </c>
      <c r="F66" s="22">
        <f t="shared" si="7"/>
        <v>53885.104166666664</v>
      </c>
      <c r="G66" s="39"/>
      <c r="H66" s="42">
        <f t="shared" si="6"/>
        <v>156385.10416666666</v>
      </c>
    </row>
    <row r="67" spans="1:8" s="30" customFormat="1" ht="15" customHeight="1" x14ac:dyDescent="0.3">
      <c r="A67" s="30">
        <f t="shared" si="5"/>
        <v>36</v>
      </c>
      <c r="B67" s="31">
        <f t="shared" si="2"/>
        <v>46721</v>
      </c>
      <c r="C67" s="59"/>
      <c r="D67" s="35">
        <f t="shared" si="4"/>
        <v>11070000</v>
      </c>
      <c r="E67" s="41">
        <f t="shared" si="8"/>
        <v>102500</v>
      </c>
      <c r="F67" s="22">
        <f t="shared" si="7"/>
        <v>51672.8125</v>
      </c>
      <c r="G67" s="39"/>
      <c r="H67" s="42">
        <f t="shared" si="6"/>
        <v>154172.8125</v>
      </c>
    </row>
    <row r="68" spans="1:8" s="25" customFormat="1" ht="15" customHeight="1" x14ac:dyDescent="0.3">
      <c r="A68" s="25">
        <f t="shared" si="5"/>
        <v>37</v>
      </c>
      <c r="B68" s="26">
        <f t="shared" si="2"/>
        <v>46752</v>
      </c>
      <c r="C68" s="60"/>
      <c r="D68" s="44">
        <f t="shared" si="4"/>
        <v>10967500</v>
      </c>
      <c r="E68" s="51">
        <f t="shared" si="8"/>
        <v>102500</v>
      </c>
      <c r="F68" s="28">
        <f t="shared" si="7"/>
        <v>52905.375</v>
      </c>
      <c r="G68" s="47"/>
      <c r="H68" s="48">
        <f t="shared" si="6"/>
        <v>155405.375</v>
      </c>
    </row>
    <row r="69" spans="1:8" s="30" customFormat="1" ht="15" customHeight="1" x14ac:dyDescent="0.3">
      <c r="A69" s="30">
        <f t="shared" si="5"/>
        <v>38</v>
      </c>
      <c r="B69" s="31">
        <f t="shared" si="2"/>
        <v>46783</v>
      </c>
      <c r="C69" s="59"/>
      <c r="D69" s="35">
        <f t="shared" si="4"/>
        <v>10865000</v>
      </c>
      <c r="E69" s="41">
        <f t="shared" si="8"/>
        <v>102500</v>
      </c>
      <c r="F69" s="22">
        <f t="shared" si="7"/>
        <v>52415.510416666664</v>
      </c>
      <c r="G69" s="39"/>
      <c r="H69" s="42">
        <f t="shared" si="6"/>
        <v>154915.51041666666</v>
      </c>
    </row>
    <row r="70" spans="1:8" s="30" customFormat="1" ht="15" customHeight="1" x14ac:dyDescent="0.3">
      <c r="A70" s="30">
        <f t="shared" si="5"/>
        <v>39</v>
      </c>
      <c r="B70" s="31">
        <f t="shared" si="2"/>
        <v>46812</v>
      </c>
      <c r="C70" s="59"/>
      <c r="D70" s="35">
        <f t="shared" si="4"/>
        <v>10762500</v>
      </c>
      <c r="E70" s="41">
        <f t="shared" si="8"/>
        <v>102500</v>
      </c>
      <c r="F70" s="22">
        <f t="shared" si="7"/>
        <v>48575.604166666664</v>
      </c>
      <c r="G70" s="39"/>
      <c r="H70" s="42">
        <f t="shared" si="6"/>
        <v>151075.60416666666</v>
      </c>
    </row>
    <row r="71" spans="1:8" s="30" customFormat="1" ht="15" customHeight="1" x14ac:dyDescent="0.3">
      <c r="A71" s="30">
        <f t="shared" si="5"/>
        <v>40</v>
      </c>
      <c r="B71" s="31">
        <f t="shared" si="2"/>
        <v>46843</v>
      </c>
      <c r="C71" s="59"/>
      <c r="D71" s="35">
        <f t="shared" si="4"/>
        <v>10660000</v>
      </c>
      <c r="E71" s="41">
        <f t="shared" si="8"/>
        <v>102500</v>
      </c>
      <c r="F71" s="22">
        <f t="shared" si="7"/>
        <v>51435.78125</v>
      </c>
      <c r="G71" s="39"/>
      <c r="H71" s="42">
        <f t="shared" si="6"/>
        <v>153935.78125</v>
      </c>
    </row>
    <row r="72" spans="1:8" s="30" customFormat="1" ht="15" customHeight="1" x14ac:dyDescent="0.3">
      <c r="A72" s="30">
        <f t="shared" si="5"/>
        <v>41</v>
      </c>
      <c r="B72" s="31">
        <f t="shared" si="2"/>
        <v>46873</v>
      </c>
      <c r="C72" s="31"/>
      <c r="D72" s="61">
        <f t="shared" si="4"/>
        <v>10557500</v>
      </c>
      <c r="E72" s="41">
        <f t="shared" si="8"/>
        <v>102500</v>
      </c>
      <c r="F72" s="22">
        <f t="shared" si="7"/>
        <v>49302.5</v>
      </c>
      <c r="G72" s="39"/>
      <c r="H72" s="42">
        <f t="shared" si="6"/>
        <v>151802.5</v>
      </c>
    </row>
    <row r="73" spans="1:8" s="30" customFormat="1" ht="15" customHeight="1" x14ac:dyDescent="0.3">
      <c r="A73" s="30">
        <f t="shared" si="5"/>
        <v>42</v>
      </c>
      <c r="B73" s="31">
        <f t="shared" si="2"/>
        <v>46904</v>
      </c>
      <c r="C73" s="31"/>
      <c r="D73" s="61">
        <f t="shared" si="4"/>
        <v>10455000</v>
      </c>
      <c r="E73" s="41">
        <f t="shared" si="8"/>
        <v>102500</v>
      </c>
      <c r="F73" s="22">
        <f t="shared" si="7"/>
        <v>50456.052083333336</v>
      </c>
      <c r="G73" s="39"/>
      <c r="H73" s="42">
        <f t="shared" si="6"/>
        <v>152956.05208333334</v>
      </c>
    </row>
    <row r="74" spans="1:8" s="30" customFormat="1" ht="15" customHeight="1" x14ac:dyDescent="0.3">
      <c r="A74" s="30">
        <f t="shared" si="5"/>
        <v>43</v>
      </c>
      <c r="B74" s="31">
        <f t="shared" si="2"/>
        <v>46934</v>
      </c>
      <c r="C74" s="31"/>
      <c r="D74" s="61">
        <f t="shared" si="4"/>
        <v>10352500</v>
      </c>
      <c r="E74" s="41">
        <f t="shared" si="8"/>
        <v>102500</v>
      </c>
      <c r="F74" s="22">
        <f t="shared" si="7"/>
        <v>48354.375</v>
      </c>
      <c r="G74" s="39"/>
      <c r="H74" s="42">
        <f t="shared" si="6"/>
        <v>150854.375</v>
      </c>
    </row>
    <row r="75" spans="1:8" s="30" customFormat="1" ht="15" customHeight="1" x14ac:dyDescent="0.3">
      <c r="A75" s="30">
        <f t="shared" si="5"/>
        <v>44</v>
      </c>
      <c r="B75" s="31">
        <f t="shared" si="2"/>
        <v>46965</v>
      </c>
      <c r="C75" s="31"/>
      <c r="D75" s="61">
        <f t="shared" si="4"/>
        <v>10250000</v>
      </c>
      <c r="E75" s="41">
        <f t="shared" si="8"/>
        <v>102500</v>
      </c>
      <c r="F75" s="22">
        <f t="shared" si="7"/>
        <v>49476.322916666664</v>
      </c>
      <c r="G75" s="39"/>
      <c r="H75" s="42">
        <f t="shared" si="6"/>
        <v>151976.32291666666</v>
      </c>
    </row>
    <row r="76" spans="1:8" s="30" customFormat="1" ht="15" customHeight="1" x14ac:dyDescent="0.3">
      <c r="A76" s="30">
        <f t="shared" si="5"/>
        <v>45</v>
      </c>
      <c r="B76" s="31">
        <f t="shared" si="2"/>
        <v>46996</v>
      </c>
      <c r="C76" s="31"/>
      <c r="D76" s="61">
        <f t="shared" si="4"/>
        <v>10147500</v>
      </c>
      <c r="E76" s="41">
        <f t="shared" si="8"/>
        <v>102500</v>
      </c>
      <c r="F76" s="22">
        <f t="shared" si="7"/>
        <v>48986.458333333336</v>
      </c>
      <c r="G76" s="39"/>
      <c r="H76" s="42">
        <f t="shared" si="6"/>
        <v>151486.45833333334</v>
      </c>
    </row>
    <row r="77" spans="1:8" s="30" customFormat="1" ht="15" customHeight="1" x14ac:dyDescent="0.3">
      <c r="A77" s="30">
        <f t="shared" si="5"/>
        <v>46</v>
      </c>
      <c r="B77" s="31">
        <f t="shared" si="2"/>
        <v>47026</v>
      </c>
      <c r="C77" s="31"/>
      <c r="D77" s="61">
        <f t="shared" si="4"/>
        <v>10045000</v>
      </c>
      <c r="E77" s="41">
        <f t="shared" si="8"/>
        <v>102500</v>
      </c>
      <c r="F77" s="22">
        <f t="shared" si="7"/>
        <v>46932.1875</v>
      </c>
      <c r="G77" s="39"/>
      <c r="H77" s="42">
        <f t="shared" si="6"/>
        <v>149432.1875</v>
      </c>
    </row>
    <row r="78" spans="1:8" s="30" customFormat="1" ht="15" customHeight="1" x14ac:dyDescent="0.3">
      <c r="A78" s="30">
        <f t="shared" si="5"/>
        <v>47</v>
      </c>
      <c r="B78" s="31">
        <f t="shared" si="2"/>
        <v>47057</v>
      </c>
      <c r="C78" s="31"/>
      <c r="D78" s="61">
        <f t="shared" si="4"/>
        <v>9942500</v>
      </c>
      <c r="E78" s="41">
        <f t="shared" si="8"/>
        <v>102500</v>
      </c>
      <c r="F78" s="22">
        <f t="shared" si="7"/>
        <v>48006.729166666664</v>
      </c>
      <c r="G78" s="39"/>
      <c r="H78" s="42">
        <f t="shared" si="6"/>
        <v>150506.72916666666</v>
      </c>
    </row>
    <row r="79" spans="1:8" s="30" customFormat="1" ht="15" customHeight="1" x14ac:dyDescent="0.3">
      <c r="A79" s="30">
        <f t="shared" si="5"/>
        <v>48</v>
      </c>
      <c r="B79" s="31">
        <f t="shared" si="2"/>
        <v>47087</v>
      </c>
      <c r="C79" s="31"/>
      <c r="D79" s="61">
        <f t="shared" si="4"/>
        <v>9840000</v>
      </c>
      <c r="E79" s="41">
        <f t="shared" si="8"/>
        <v>102500</v>
      </c>
      <c r="F79" s="22">
        <f t="shared" si="7"/>
        <v>45984.0625</v>
      </c>
      <c r="G79" s="39"/>
      <c r="H79" s="42">
        <f t="shared" si="6"/>
        <v>148484.0625</v>
      </c>
    </row>
    <row r="80" spans="1:8" s="25" customFormat="1" ht="15" customHeight="1" x14ac:dyDescent="0.3">
      <c r="A80" s="25">
        <f t="shared" si="5"/>
        <v>49</v>
      </c>
      <c r="B80" s="26">
        <f t="shared" si="2"/>
        <v>47118</v>
      </c>
      <c r="C80" s="26"/>
      <c r="D80" s="62">
        <f t="shared" si="4"/>
        <v>9737500</v>
      </c>
      <c r="E80" s="51">
        <f t="shared" si="8"/>
        <v>102500</v>
      </c>
      <c r="F80" s="28">
        <f t="shared" si="7"/>
        <v>47027</v>
      </c>
      <c r="G80" s="47"/>
      <c r="H80" s="48">
        <f t="shared" si="6"/>
        <v>149527</v>
      </c>
    </row>
    <row r="81" spans="1:8" s="30" customFormat="1" ht="15" customHeight="1" x14ac:dyDescent="0.3">
      <c r="A81" s="30">
        <f t="shared" si="5"/>
        <v>50</v>
      </c>
      <c r="B81" s="31">
        <f t="shared" si="2"/>
        <v>47149</v>
      </c>
      <c r="C81" s="31"/>
      <c r="D81" s="61">
        <f t="shared" si="4"/>
        <v>9635000</v>
      </c>
      <c r="E81" s="41">
        <f t="shared" si="8"/>
        <v>102500</v>
      </c>
      <c r="F81" s="22">
        <f t="shared" si="7"/>
        <v>46537.135416666664</v>
      </c>
      <c r="G81" s="39"/>
      <c r="H81" s="42">
        <f t="shared" si="6"/>
        <v>149037.13541666666</v>
      </c>
    </row>
    <row r="82" spans="1:8" s="30" customFormat="1" ht="15" customHeight="1" x14ac:dyDescent="0.3">
      <c r="A82" s="30">
        <f t="shared" si="5"/>
        <v>51</v>
      </c>
      <c r="B82" s="31">
        <f t="shared" si="2"/>
        <v>47177</v>
      </c>
      <c r="C82" s="31"/>
      <c r="D82" s="61">
        <f t="shared" si="4"/>
        <v>9532500</v>
      </c>
      <c r="E82" s="41">
        <f t="shared" si="8"/>
        <v>102500</v>
      </c>
      <c r="F82" s="22">
        <f t="shared" si="7"/>
        <v>41591.083333333336</v>
      </c>
      <c r="G82" s="39"/>
      <c r="H82" s="42">
        <f t="shared" si="6"/>
        <v>144091.08333333334</v>
      </c>
    </row>
    <row r="83" spans="1:8" s="30" customFormat="1" ht="15" customHeight="1" x14ac:dyDescent="0.3">
      <c r="A83" s="30">
        <f t="shared" si="5"/>
        <v>52</v>
      </c>
      <c r="B83" s="31">
        <f t="shared" ref="B83:B146" si="9">EOMONTH(B82,1)</f>
        <v>47208</v>
      </c>
      <c r="C83" s="31"/>
      <c r="D83" s="61">
        <f t="shared" si="4"/>
        <v>9430000</v>
      </c>
      <c r="E83" s="41">
        <f t="shared" si="8"/>
        <v>102500</v>
      </c>
      <c r="F83" s="22">
        <f t="shared" si="7"/>
        <v>45557.40625</v>
      </c>
      <c r="G83" s="39"/>
      <c r="H83" s="42">
        <f t="shared" si="6"/>
        <v>148057.40625</v>
      </c>
    </row>
    <row r="84" spans="1:8" s="30" customFormat="1" ht="15" customHeight="1" x14ac:dyDescent="0.3">
      <c r="A84" s="30">
        <f t="shared" si="5"/>
        <v>53</v>
      </c>
      <c r="B84" s="31">
        <f t="shared" si="9"/>
        <v>47238</v>
      </c>
      <c r="C84" s="31"/>
      <c r="D84" s="61">
        <f t="shared" si="4"/>
        <v>9327500</v>
      </c>
      <c r="E84" s="41">
        <f t="shared" si="8"/>
        <v>102500</v>
      </c>
      <c r="F84" s="22">
        <f t="shared" si="7"/>
        <v>43613.75</v>
      </c>
      <c r="G84" s="39"/>
      <c r="H84" s="42">
        <f t="shared" si="6"/>
        <v>146113.75</v>
      </c>
    </row>
    <row r="85" spans="1:8" s="30" customFormat="1" ht="15" customHeight="1" x14ac:dyDescent="0.3">
      <c r="A85" s="30">
        <f t="shared" si="5"/>
        <v>54</v>
      </c>
      <c r="B85" s="31">
        <f t="shared" si="9"/>
        <v>47269</v>
      </c>
      <c r="C85" s="31"/>
      <c r="D85" s="61">
        <f t="shared" si="4"/>
        <v>9225000</v>
      </c>
      <c r="E85" s="41">
        <f t="shared" si="8"/>
        <v>102500</v>
      </c>
      <c r="F85" s="22">
        <f t="shared" si="7"/>
        <v>44577.677083333336</v>
      </c>
      <c r="G85" s="39"/>
      <c r="H85" s="42">
        <f t="shared" si="6"/>
        <v>147077.67708333334</v>
      </c>
    </row>
    <row r="86" spans="1:8" s="30" customFormat="1" ht="15" customHeight="1" x14ac:dyDescent="0.3">
      <c r="A86" s="30">
        <f t="shared" si="5"/>
        <v>55</v>
      </c>
      <c r="B86" s="31">
        <f t="shared" si="9"/>
        <v>47299</v>
      </c>
      <c r="C86" s="31"/>
      <c r="D86" s="61">
        <f t="shared" si="4"/>
        <v>9122500</v>
      </c>
      <c r="E86" s="41">
        <f t="shared" si="8"/>
        <v>102500</v>
      </c>
      <c r="F86" s="22">
        <f t="shared" si="7"/>
        <v>42665.625</v>
      </c>
      <c r="G86" s="39"/>
      <c r="H86" s="42">
        <f t="shared" si="6"/>
        <v>145165.625</v>
      </c>
    </row>
    <row r="87" spans="1:8" s="30" customFormat="1" ht="15" customHeight="1" x14ac:dyDescent="0.3">
      <c r="A87" s="30">
        <f t="shared" si="5"/>
        <v>56</v>
      </c>
      <c r="B87" s="31">
        <f t="shared" si="9"/>
        <v>47330</v>
      </c>
      <c r="C87" s="31"/>
      <c r="D87" s="61">
        <f t="shared" si="4"/>
        <v>9020000</v>
      </c>
      <c r="E87" s="41">
        <f t="shared" si="8"/>
        <v>102500</v>
      </c>
      <c r="F87" s="22">
        <f t="shared" si="7"/>
        <v>43597.947916666664</v>
      </c>
      <c r="G87" s="39"/>
      <c r="H87" s="42">
        <f t="shared" si="6"/>
        <v>146097.94791666666</v>
      </c>
    </row>
    <row r="88" spans="1:8" s="30" customFormat="1" ht="15" customHeight="1" x14ac:dyDescent="0.3">
      <c r="A88" s="30">
        <f t="shared" si="5"/>
        <v>57</v>
      </c>
      <c r="B88" s="31">
        <f t="shared" si="9"/>
        <v>47361</v>
      </c>
      <c r="C88" s="31"/>
      <c r="D88" s="61">
        <f t="shared" si="4"/>
        <v>8917500</v>
      </c>
      <c r="E88" s="41">
        <f t="shared" si="8"/>
        <v>102500</v>
      </c>
      <c r="F88" s="22">
        <f t="shared" si="7"/>
        <v>43108.083333333336</v>
      </c>
      <c r="G88" s="39"/>
      <c r="H88" s="42">
        <f t="shared" si="6"/>
        <v>145608.08333333334</v>
      </c>
    </row>
    <row r="89" spans="1:8" s="30" customFormat="1" ht="15" customHeight="1" x14ac:dyDescent="0.3">
      <c r="A89" s="30">
        <f t="shared" si="5"/>
        <v>58</v>
      </c>
      <c r="B89" s="31">
        <f t="shared" si="9"/>
        <v>47391</v>
      </c>
      <c r="C89" s="31"/>
      <c r="D89" s="61">
        <f t="shared" si="4"/>
        <v>8815000</v>
      </c>
      <c r="E89" s="41">
        <f t="shared" si="8"/>
        <v>102500</v>
      </c>
      <c r="F89" s="22">
        <f t="shared" si="7"/>
        <v>41243.4375</v>
      </c>
      <c r="G89" s="39"/>
      <c r="H89" s="42">
        <f t="shared" si="6"/>
        <v>143743.4375</v>
      </c>
    </row>
    <row r="90" spans="1:8" s="30" customFormat="1" ht="15" customHeight="1" x14ac:dyDescent="0.3">
      <c r="A90" s="30">
        <f t="shared" si="5"/>
        <v>59</v>
      </c>
      <c r="B90" s="31">
        <f t="shared" si="9"/>
        <v>47422</v>
      </c>
      <c r="C90" s="31"/>
      <c r="D90" s="61">
        <f t="shared" si="4"/>
        <v>8712500</v>
      </c>
      <c r="E90" s="41">
        <f t="shared" si="8"/>
        <v>102500</v>
      </c>
      <c r="F90" s="22">
        <f t="shared" si="7"/>
        <v>42128.354166666664</v>
      </c>
      <c r="G90" s="39"/>
      <c r="H90" s="42">
        <f t="shared" si="6"/>
        <v>144628.35416666666</v>
      </c>
    </row>
    <row r="91" spans="1:8" s="30" customFormat="1" ht="15" customHeight="1" x14ac:dyDescent="0.3">
      <c r="A91" s="30">
        <f t="shared" si="5"/>
        <v>60</v>
      </c>
      <c r="B91" s="31">
        <f t="shared" si="9"/>
        <v>47452</v>
      </c>
      <c r="C91" s="31"/>
      <c r="D91" s="61">
        <f t="shared" si="4"/>
        <v>8610000</v>
      </c>
      <c r="E91" s="41">
        <f t="shared" si="8"/>
        <v>102500</v>
      </c>
      <c r="F91" s="22">
        <f t="shared" si="7"/>
        <v>40295.3125</v>
      </c>
      <c r="G91" s="39"/>
      <c r="H91" s="42">
        <f t="shared" si="6"/>
        <v>142795.3125</v>
      </c>
    </row>
    <row r="92" spans="1:8" s="25" customFormat="1" ht="15" customHeight="1" x14ac:dyDescent="0.3">
      <c r="A92" s="25">
        <f t="shared" si="5"/>
        <v>61</v>
      </c>
      <c r="B92" s="26">
        <f t="shared" si="9"/>
        <v>47483</v>
      </c>
      <c r="C92" s="26"/>
      <c r="D92" s="62">
        <f t="shared" si="4"/>
        <v>8507500</v>
      </c>
      <c r="E92" s="51">
        <f t="shared" si="8"/>
        <v>102500</v>
      </c>
      <c r="F92" s="28">
        <f t="shared" si="7"/>
        <v>41148.625</v>
      </c>
      <c r="G92" s="47"/>
      <c r="H92" s="48">
        <f t="shared" si="6"/>
        <v>143648.625</v>
      </c>
    </row>
    <row r="93" spans="1:8" s="30" customFormat="1" ht="15" customHeight="1" x14ac:dyDescent="0.3">
      <c r="A93" s="30">
        <f t="shared" si="5"/>
        <v>62</v>
      </c>
      <c r="B93" s="31">
        <f t="shared" si="9"/>
        <v>47514</v>
      </c>
      <c r="C93" s="31"/>
      <c r="D93" s="61">
        <f t="shared" si="4"/>
        <v>8405000</v>
      </c>
      <c r="E93" s="41">
        <f t="shared" si="8"/>
        <v>102500</v>
      </c>
      <c r="F93" s="22">
        <f t="shared" si="7"/>
        <v>40658.760416666664</v>
      </c>
      <c r="G93" s="39"/>
      <c r="H93" s="42">
        <f t="shared" si="6"/>
        <v>143158.76041666666</v>
      </c>
    </row>
    <row r="94" spans="1:8" s="30" customFormat="1" ht="15" customHeight="1" x14ac:dyDescent="0.3">
      <c r="A94" s="30">
        <f t="shared" si="5"/>
        <v>63</v>
      </c>
      <c r="B94" s="31">
        <f t="shared" si="9"/>
        <v>47542</v>
      </c>
      <c r="C94" s="31"/>
      <c r="D94" s="61">
        <f t="shared" si="4"/>
        <v>8302500</v>
      </c>
      <c r="E94" s="41">
        <f t="shared" si="8"/>
        <v>102500</v>
      </c>
      <c r="F94" s="22">
        <f t="shared" si="7"/>
        <v>36281.583333333336</v>
      </c>
      <c r="G94" s="39"/>
      <c r="H94" s="42">
        <f t="shared" si="6"/>
        <v>138781.58333333334</v>
      </c>
    </row>
    <row r="95" spans="1:8" s="30" customFormat="1" ht="15" customHeight="1" x14ac:dyDescent="0.3">
      <c r="A95" s="30">
        <f t="shared" si="5"/>
        <v>64</v>
      </c>
      <c r="B95" s="31">
        <f t="shared" si="9"/>
        <v>47573</v>
      </c>
      <c r="C95" s="31"/>
      <c r="D95" s="61">
        <f t="shared" ref="D95:D158" si="10">D94+C95-E95</f>
        <v>8200000</v>
      </c>
      <c r="E95" s="41">
        <f t="shared" si="8"/>
        <v>102500</v>
      </c>
      <c r="F95" s="22">
        <f t="shared" si="7"/>
        <v>39679.03125</v>
      </c>
      <c r="G95" s="39"/>
      <c r="H95" s="42">
        <f t="shared" si="6"/>
        <v>142179.03125</v>
      </c>
    </row>
    <row r="96" spans="1:8" s="30" customFormat="1" ht="15" customHeight="1" x14ac:dyDescent="0.3">
      <c r="A96" s="30">
        <f t="shared" ref="A96:A159" si="11">A95+1</f>
        <v>65</v>
      </c>
      <c r="B96" s="31">
        <f t="shared" si="9"/>
        <v>47603</v>
      </c>
      <c r="C96" s="31"/>
      <c r="D96" s="61">
        <f t="shared" si="10"/>
        <v>8097500</v>
      </c>
      <c r="E96" s="41">
        <f t="shared" si="8"/>
        <v>102500</v>
      </c>
      <c r="F96" s="22">
        <f t="shared" si="7"/>
        <v>37925</v>
      </c>
      <c r="G96" s="39"/>
      <c r="H96" s="42">
        <f t="shared" si="6"/>
        <v>140425</v>
      </c>
    </row>
    <row r="97" spans="1:8" s="30" customFormat="1" ht="15" customHeight="1" x14ac:dyDescent="0.3">
      <c r="A97" s="30">
        <f t="shared" si="11"/>
        <v>66</v>
      </c>
      <c r="B97" s="31">
        <f t="shared" si="9"/>
        <v>47634</v>
      </c>
      <c r="C97" s="31"/>
      <c r="D97" s="61">
        <f t="shared" si="10"/>
        <v>7995000</v>
      </c>
      <c r="E97" s="41">
        <f t="shared" si="8"/>
        <v>102500</v>
      </c>
      <c r="F97" s="22">
        <f t="shared" si="7"/>
        <v>38699.302083333336</v>
      </c>
      <c r="G97" s="39"/>
      <c r="H97" s="42">
        <f t="shared" si="6"/>
        <v>141199.30208333334</v>
      </c>
    </row>
    <row r="98" spans="1:8" s="30" customFormat="1" ht="15" customHeight="1" x14ac:dyDescent="0.3">
      <c r="A98" s="30">
        <f t="shared" si="11"/>
        <v>67</v>
      </c>
      <c r="B98" s="31">
        <f t="shared" si="9"/>
        <v>47664</v>
      </c>
      <c r="C98" s="31"/>
      <c r="D98" s="61">
        <f t="shared" si="10"/>
        <v>7892500</v>
      </c>
      <c r="E98" s="41">
        <f t="shared" si="8"/>
        <v>102500</v>
      </c>
      <c r="F98" s="22">
        <f t="shared" si="7"/>
        <v>36976.875</v>
      </c>
      <c r="G98" s="39"/>
      <c r="H98" s="42">
        <f t="shared" ref="H98:H161" si="12">E98+F98</f>
        <v>139476.875</v>
      </c>
    </row>
    <row r="99" spans="1:8" s="30" customFormat="1" ht="15" customHeight="1" x14ac:dyDescent="0.3">
      <c r="A99" s="30">
        <f t="shared" si="11"/>
        <v>68</v>
      </c>
      <c r="B99" s="31">
        <f t="shared" si="9"/>
        <v>47695</v>
      </c>
      <c r="C99" s="31"/>
      <c r="D99" s="61">
        <f t="shared" si="10"/>
        <v>7790000</v>
      </c>
      <c r="E99" s="41">
        <f t="shared" si="8"/>
        <v>102500</v>
      </c>
      <c r="F99" s="22">
        <f t="shared" si="7"/>
        <v>37719.572916666664</v>
      </c>
      <c r="G99" s="39"/>
      <c r="H99" s="42">
        <f t="shared" si="12"/>
        <v>140219.57291666666</v>
      </c>
    </row>
    <row r="100" spans="1:8" s="30" customFormat="1" ht="15" customHeight="1" x14ac:dyDescent="0.3">
      <c r="A100" s="30">
        <f t="shared" si="11"/>
        <v>69</v>
      </c>
      <c r="B100" s="31">
        <f t="shared" si="9"/>
        <v>47726</v>
      </c>
      <c r="C100" s="31"/>
      <c r="D100" s="61">
        <f t="shared" si="10"/>
        <v>7687500</v>
      </c>
      <c r="E100" s="41">
        <f t="shared" si="8"/>
        <v>102500</v>
      </c>
      <c r="F100" s="22">
        <f t="shared" si="7"/>
        <v>37229.708333333336</v>
      </c>
      <c r="G100" s="39"/>
      <c r="H100" s="42">
        <f t="shared" si="12"/>
        <v>139729.70833333334</v>
      </c>
    </row>
    <row r="101" spans="1:8" s="30" customFormat="1" ht="15" customHeight="1" x14ac:dyDescent="0.3">
      <c r="A101" s="30">
        <f t="shared" si="11"/>
        <v>70</v>
      </c>
      <c r="B101" s="31">
        <f t="shared" si="9"/>
        <v>47756</v>
      </c>
      <c r="C101" s="31"/>
      <c r="D101" s="61">
        <f t="shared" si="10"/>
        <v>7585000</v>
      </c>
      <c r="E101" s="41">
        <f t="shared" si="8"/>
        <v>102500</v>
      </c>
      <c r="F101" s="22">
        <f t="shared" si="7"/>
        <v>35554.6875</v>
      </c>
      <c r="G101" s="39"/>
      <c r="H101" s="42">
        <f t="shared" si="12"/>
        <v>138054.6875</v>
      </c>
    </row>
    <row r="102" spans="1:8" s="30" customFormat="1" ht="15" customHeight="1" x14ac:dyDescent="0.3">
      <c r="A102" s="30">
        <f t="shared" si="11"/>
        <v>71</v>
      </c>
      <c r="B102" s="31">
        <f t="shared" si="9"/>
        <v>47787</v>
      </c>
      <c r="C102" s="31"/>
      <c r="D102" s="61">
        <f t="shared" si="10"/>
        <v>7482500</v>
      </c>
      <c r="E102" s="41">
        <f t="shared" si="8"/>
        <v>102500</v>
      </c>
      <c r="F102" s="22">
        <f t="shared" si="7"/>
        <v>36249.979166666664</v>
      </c>
      <c r="G102" s="39"/>
      <c r="H102" s="42">
        <f t="shared" si="12"/>
        <v>138749.97916666666</v>
      </c>
    </row>
    <row r="103" spans="1:8" s="30" customFormat="1" ht="15" customHeight="1" x14ac:dyDescent="0.3">
      <c r="A103" s="30">
        <f t="shared" si="11"/>
        <v>72</v>
      </c>
      <c r="B103" s="31">
        <f t="shared" si="9"/>
        <v>47817</v>
      </c>
      <c r="C103" s="31"/>
      <c r="D103" s="61">
        <f t="shared" si="10"/>
        <v>7380000</v>
      </c>
      <c r="E103" s="41">
        <f t="shared" si="8"/>
        <v>102500</v>
      </c>
      <c r="F103" s="22">
        <f t="shared" si="7"/>
        <v>34606.5625</v>
      </c>
      <c r="G103" s="39"/>
      <c r="H103" s="42">
        <f t="shared" si="12"/>
        <v>137106.5625</v>
      </c>
    </row>
    <row r="104" spans="1:8" s="25" customFormat="1" ht="15" customHeight="1" x14ac:dyDescent="0.3">
      <c r="A104" s="25">
        <f t="shared" si="11"/>
        <v>73</v>
      </c>
      <c r="B104" s="26">
        <f t="shared" si="9"/>
        <v>47848</v>
      </c>
      <c r="C104" s="26"/>
      <c r="D104" s="62">
        <f t="shared" si="10"/>
        <v>7277500</v>
      </c>
      <c r="E104" s="51">
        <f t="shared" si="8"/>
        <v>102500</v>
      </c>
      <c r="F104" s="28">
        <f t="shared" si="7"/>
        <v>35270.25</v>
      </c>
      <c r="G104" s="47"/>
      <c r="H104" s="48">
        <f t="shared" si="12"/>
        <v>137770.25</v>
      </c>
    </row>
    <row r="105" spans="1:8" s="30" customFormat="1" ht="15" customHeight="1" x14ac:dyDescent="0.3">
      <c r="A105" s="30">
        <f t="shared" si="11"/>
        <v>74</v>
      </c>
      <c r="B105" s="31">
        <f t="shared" si="9"/>
        <v>47879</v>
      </c>
      <c r="C105" s="31"/>
      <c r="D105" s="61">
        <f t="shared" si="10"/>
        <v>7175000</v>
      </c>
      <c r="E105" s="41">
        <f t="shared" si="8"/>
        <v>102500</v>
      </c>
      <c r="F105" s="33">
        <f t="shared" si="7"/>
        <v>34780.385416666664</v>
      </c>
      <c r="G105" s="39"/>
      <c r="H105" s="42">
        <f t="shared" si="12"/>
        <v>137280.38541666666</v>
      </c>
    </row>
    <row r="106" spans="1:8" s="30" customFormat="1" ht="15" customHeight="1" x14ac:dyDescent="0.3">
      <c r="A106" s="30">
        <f t="shared" si="11"/>
        <v>75</v>
      </c>
      <c r="B106" s="31">
        <f t="shared" si="9"/>
        <v>47907</v>
      </c>
      <c r="C106" s="31"/>
      <c r="D106" s="61">
        <f t="shared" si="10"/>
        <v>7072500</v>
      </c>
      <c r="E106" s="41">
        <f t="shared" si="8"/>
        <v>102500</v>
      </c>
      <c r="F106" s="33">
        <f t="shared" si="7"/>
        <v>30972.083333333332</v>
      </c>
      <c r="G106" s="39"/>
      <c r="H106" s="42">
        <f t="shared" si="12"/>
        <v>133472.08333333334</v>
      </c>
    </row>
    <row r="107" spans="1:8" s="30" customFormat="1" ht="15" customHeight="1" x14ac:dyDescent="0.3">
      <c r="A107" s="30">
        <f t="shared" si="11"/>
        <v>76</v>
      </c>
      <c r="B107" s="31">
        <f t="shared" si="9"/>
        <v>47938</v>
      </c>
      <c r="C107" s="31"/>
      <c r="D107" s="61">
        <f t="shared" si="10"/>
        <v>6970000</v>
      </c>
      <c r="E107" s="41">
        <f t="shared" si="8"/>
        <v>102500</v>
      </c>
      <c r="F107" s="33">
        <f t="shared" si="7"/>
        <v>33800.65625</v>
      </c>
      <c r="G107" s="39"/>
      <c r="H107" s="42">
        <f t="shared" si="12"/>
        <v>136300.65625</v>
      </c>
    </row>
    <row r="108" spans="1:8" s="30" customFormat="1" ht="15" customHeight="1" x14ac:dyDescent="0.3">
      <c r="A108" s="30">
        <f t="shared" si="11"/>
        <v>77</v>
      </c>
      <c r="B108" s="31">
        <f t="shared" si="9"/>
        <v>47968</v>
      </c>
      <c r="C108" s="31"/>
      <c r="D108" s="61">
        <f t="shared" si="10"/>
        <v>6867500</v>
      </c>
      <c r="E108" s="41">
        <f t="shared" si="8"/>
        <v>102500</v>
      </c>
      <c r="F108" s="33">
        <f t="shared" si="7"/>
        <v>32236.25</v>
      </c>
      <c r="G108" s="39"/>
      <c r="H108" s="42">
        <f t="shared" si="12"/>
        <v>134736.25</v>
      </c>
    </row>
    <row r="109" spans="1:8" s="30" customFormat="1" ht="15" customHeight="1" x14ac:dyDescent="0.3">
      <c r="A109" s="30">
        <f t="shared" si="11"/>
        <v>78</v>
      </c>
      <c r="B109" s="31">
        <f t="shared" si="9"/>
        <v>47999</v>
      </c>
      <c r="C109" s="31"/>
      <c r="D109" s="61">
        <f t="shared" si="10"/>
        <v>6765000</v>
      </c>
      <c r="E109" s="41">
        <f t="shared" si="8"/>
        <v>102500</v>
      </c>
      <c r="F109" s="33">
        <f t="shared" si="7"/>
        <v>32820.927083333336</v>
      </c>
      <c r="G109" s="39"/>
      <c r="H109" s="42">
        <f t="shared" si="12"/>
        <v>135320.92708333334</v>
      </c>
    </row>
    <row r="110" spans="1:8" s="30" customFormat="1" ht="15" customHeight="1" x14ac:dyDescent="0.3">
      <c r="A110" s="30">
        <f t="shared" si="11"/>
        <v>79</v>
      </c>
      <c r="B110" s="31">
        <f t="shared" si="9"/>
        <v>48029</v>
      </c>
      <c r="C110" s="31"/>
      <c r="D110" s="61">
        <f t="shared" si="10"/>
        <v>6662500</v>
      </c>
      <c r="E110" s="41">
        <f t="shared" si="8"/>
        <v>102500</v>
      </c>
      <c r="F110" s="33">
        <f t="shared" si="7"/>
        <v>31288.125</v>
      </c>
      <c r="G110" s="39"/>
      <c r="H110" s="42">
        <f t="shared" si="12"/>
        <v>133788.125</v>
      </c>
    </row>
    <row r="111" spans="1:8" s="30" customFormat="1" ht="15" customHeight="1" x14ac:dyDescent="0.3">
      <c r="A111" s="30">
        <f t="shared" si="11"/>
        <v>80</v>
      </c>
      <c r="B111" s="31">
        <f t="shared" si="9"/>
        <v>48060</v>
      </c>
      <c r="C111" s="31"/>
      <c r="D111" s="61">
        <f t="shared" si="10"/>
        <v>6560000</v>
      </c>
      <c r="E111" s="41">
        <f t="shared" si="8"/>
        <v>102500</v>
      </c>
      <c r="F111" s="33">
        <f t="shared" si="7"/>
        <v>31841.197916666668</v>
      </c>
      <c r="G111" s="39"/>
      <c r="H111" s="42">
        <f t="shared" si="12"/>
        <v>134341.19791666666</v>
      </c>
    </row>
    <row r="112" spans="1:8" s="30" customFormat="1" ht="15" customHeight="1" x14ac:dyDescent="0.3">
      <c r="A112" s="30">
        <f t="shared" si="11"/>
        <v>81</v>
      </c>
      <c r="B112" s="31">
        <f t="shared" si="9"/>
        <v>48091</v>
      </c>
      <c r="C112" s="31"/>
      <c r="D112" s="61">
        <f t="shared" si="10"/>
        <v>6457500</v>
      </c>
      <c r="E112" s="41">
        <f t="shared" si="8"/>
        <v>102500</v>
      </c>
      <c r="F112" s="33">
        <f t="shared" si="7"/>
        <v>31351.333333333332</v>
      </c>
      <c r="G112" s="39"/>
      <c r="H112" s="42">
        <f t="shared" si="12"/>
        <v>133851.33333333334</v>
      </c>
    </row>
    <row r="113" spans="1:8" s="30" customFormat="1" ht="15" customHeight="1" x14ac:dyDescent="0.3">
      <c r="A113" s="30">
        <f t="shared" si="11"/>
        <v>82</v>
      </c>
      <c r="B113" s="31">
        <f t="shared" si="9"/>
        <v>48121</v>
      </c>
      <c r="C113" s="31"/>
      <c r="D113" s="61">
        <f t="shared" si="10"/>
        <v>6355000</v>
      </c>
      <c r="E113" s="41">
        <f t="shared" si="8"/>
        <v>102500</v>
      </c>
      <c r="F113" s="33">
        <f t="shared" si="7"/>
        <v>29865.9375</v>
      </c>
      <c r="G113" s="39"/>
      <c r="H113" s="42">
        <f t="shared" si="12"/>
        <v>132365.9375</v>
      </c>
    </row>
    <row r="114" spans="1:8" s="30" customFormat="1" ht="15" customHeight="1" x14ac:dyDescent="0.3">
      <c r="A114" s="30">
        <f t="shared" si="11"/>
        <v>83</v>
      </c>
      <c r="B114" s="31">
        <f t="shared" si="9"/>
        <v>48152</v>
      </c>
      <c r="C114" s="31"/>
      <c r="D114" s="61">
        <f t="shared" si="10"/>
        <v>6252500</v>
      </c>
      <c r="E114" s="41">
        <f t="shared" si="8"/>
        <v>102500</v>
      </c>
      <c r="F114" s="33">
        <f t="shared" si="7"/>
        <v>30371.604166666668</v>
      </c>
      <c r="G114" s="39"/>
      <c r="H114" s="42">
        <f t="shared" si="12"/>
        <v>132871.60416666666</v>
      </c>
    </row>
    <row r="115" spans="1:8" s="30" customFormat="1" ht="15" customHeight="1" x14ac:dyDescent="0.3">
      <c r="A115" s="30">
        <f t="shared" si="11"/>
        <v>84</v>
      </c>
      <c r="B115" s="31">
        <f t="shared" si="9"/>
        <v>48182</v>
      </c>
      <c r="C115" s="31"/>
      <c r="D115" s="61">
        <f t="shared" si="10"/>
        <v>6150000</v>
      </c>
      <c r="E115" s="41">
        <f t="shared" si="8"/>
        <v>102500</v>
      </c>
      <c r="F115" s="33">
        <f t="shared" si="7"/>
        <v>28917.8125</v>
      </c>
      <c r="G115" s="39"/>
      <c r="H115" s="42">
        <f t="shared" si="12"/>
        <v>131417.8125</v>
      </c>
    </row>
    <row r="116" spans="1:8" s="25" customFormat="1" ht="15" customHeight="1" x14ac:dyDescent="0.3">
      <c r="A116" s="25">
        <f t="shared" si="11"/>
        <v>85</v>
      </c>
      <c r="B116" s="26">
        <f t="shared" si="9"/>
        <v>48213</v>
      </c>
      <c r="C116" s="26"/>
      <c r="D116" s="62">
        <f t="shared" si="10"/>
        <v>6047500</v>
      </c>
      <c r="E116" s="51">
        <f t="shared" si="8"/>
        <v>102500</v>
      </c>
      <c r="F116" s="28">
        <f t="shared" si="7"/>
        <v>29391.875</v>
      </c>
      <c r="G116" s="47"/>
      <c r="H116" s="48">
        <f t="shared" si="12"/>
        <v>131891.875</v>
      </c>
    </row>
    <row r="117" spans="1:8" s="30" customFormat="1" ht="15" customHeight="1" x14ac:dyDescent="0.3">
      <c r="A117" s="30">
        <f t="shared" si="11"/>
        <v>86</v>
      </c>
      <c r="B117" s="31">
        <f t="shared" si="9"/>
        <v>48244</v>
      </c>
      <c r="C117" s="31"/>
      <c r="D117" s="61">
        <f t="shared" si="10"/>
        <v>5945000</v>
      </c>
      <c r="E117" s="41">
        <f t="shared" si="8"/>
        <v>102500</v>
      </c>
      <c r="F117" s="33">
        <f t="shared" si="7"/>
        <v>28902.010416666668</v>
      </c>
      <c r="G117" s="39"/>
      <c r="H117" s="42">
        <f t="shared" si="12"/>
        <v>131402.01041666666</v>
      </c>
    </row>
    <row r="118" spans="1:8" s="30" customFormat="1" ht="15" customHeight="1" x14ac:dyDescent="0.3">
      <c r="A118" s="30">
        <f t="shared" si="11"/>
        <v>87</v>
      </c>
      <c r="B118" s="31">
        <f t="shared" si="9"/>
        <v>48273</v>
      </c>
      <c r="C118" s="31"/>
      <c r="D118" s="61">
        <f t="shared" si="10"/>
        <v>5842500</v>
      </c>
      <c r="E118" s="41">
        <f t="shared" si="8"/>
        <v>102500</v>
      </c>
      <c r="F118" s="33">
        <f t="shared" ref="F118:F175" si="13">(B118-B117)*D117*$E$8/360</f>
        <v>26579.104166666668</v>
      </c>
      <c r="G118" s="39"/>
      <c r="H118" s="42">
        <f t="shared" si="12"/>
        <v>129079.10416666667</v>
      </c>
    </row>
    <row r="119" spans="1:8" s="30" customFormat="1" ht="15" customHeight="1" x14ac:dyDescent="0.3">
      <c r="A119" s="30">
        <f t="shared" si="11"/>
        <v>88</v>
      </c>
      <c r="B119" s="31">
        <f t="shared" si="9"/>
        <v>48304</v>
      </c>
      <c r="C119" s="31"/>
      <c r="D119" s="61">
        <f t="shared" si="10"/>
        <v>5740000</v>
      </c>
      <c r="E119" s="41">
        <f t="shared" si="8"/>
        <v>102500</v>
      </c>
      <c r="F119" s="33">
        <f t="shared" si="13"/>
        <v>27922.28125</v>
      </c>
      <c r="G119" s="39"/>
      <c r="H119" s="42">
        <f t="shared" si="12"/>
        <v>130422.28125</v>
      </c>
    </row>
    <row r="120" spans="1:8" s="30" customFormat="1" ht="15" customHeight="1" x14ac:dyDescent="0.3">
      <c r="A120" s="30">
        <f t="shared" si="11"/>
        <v>89</v>
      </c>
      <c r="B120" s="31">
        <f t="shared" si="9"/>
        <v>48334</v>
      </c>
      <c r="C120" s="31"/>
      <c r="D120" s="61">
        <f t="shared" si="10"/>
        <v>5637500</v>
      </c>
      <c r="E120" s="41">
        <f t="shared" si="8"/>
        <v>102500</v>
      </c>
      <c r="F120" s="33">
        <f t="shared" si="13"/>
        <v>26547.5</v>
      </c>
      <c r="G120" s="39"/>
      <c r="H120" s="42">
        <f t="shared" si="12"/>
        <v>129047.5</v>
      </c>
    </row>
    <row r="121" spans="1:8" s="30" customFormat="1" ht="15" customHeight="1" x14ac:dyDescent="0.3">
      <c r="A121" s="30">
        <f t="shared" si="11"/>
        <v>90</v>
      </c>
      <c r="B121" s="31">
        <f t="shared" si="9"/>
        <v>48365</v>
      </c>
      <c r="C121" s="31"/>
      <c r="D121" s="61">
        <f t="shared" si="10"/>
        <v>5535000</v>
      </c>
      <c r="E121" s="41">
        <f t="shared" ref="E121:E175" si="14">E120</f>
        <v>102500</v>
      </c>
      <c r="F121" s="33">
        <f t="shared" si="13"/>
        <v>26942.552083333332</v>
      </c>
      <c r="G121" s="39"/>
      <c r="H121" s="42">
        <f t="shared" si="12"/>
        <v>129442.55208333333</v>
      </c>
    </row>
    <row r="122" spans="1:8" s="30" customFormat="1" ht="15" customHeight="1" x14ac:dyDescent="0.3">
      <c r="A122" s="30">
        <f t="shared" si="11"/>
        <v>91</v>
      </c>
      <c r="B122" s="31">
        <f t="shared" si="9"/>
        <v>48395</v>
      </c>
      <c r="C122" s="31"/>
      <c r="D122" s="61">
        <f t="shared" si="10"/>
        <v>5432500</v>
      </c>
      <c r="E122" s="41">
        <f t="shared" si="14"/>
        <v>102500</v>
      </c>
      <c r="F122" s="33">
        <f t="shared" si="13"/>
        <v>25599.375</v>
      </c>
      <c r="G122" s="39"/>
      <c r="H122" s="42">
        <f t="shared" si="12"/>
        <v>128099.375</v>
      </c>
    </row>
    <row r="123" spans="1:8" s="30" customFormat="1" ht="15" customHeight="1" x14ac:dyDescent="0.3">
      <c r="A123" s="30">
        <f t="shared" si="11"/>
        <v>92</v>
      </c>
      <c r="B123" s="31">
        <f t="shared" si="9"/>
        <v>48426</v>
      </c>
      <c r="C123" s="31"/>
      <c r="D123" s="61">
        <f t="shared" si="10"/>
        <v>5330000</v>
      </c>
      <c r="E123" s="41">
        <f t="shared" si="14"/>
        <v>102500</v>
      </c>
      <c r="F123" s="33">
        <f t="shared" si="13"/>
        <v>25962.822916666668</v>
      </c>
      <c r="G123" s="39"/>
      <c r="H123" s="42">
        <f t="shared" si="12"/>
        <v>128462.82291666667</v>
      </c>
    </row>
    <row r="124" spans="1:8" s="30" customFormat="1" ht="15" customHeight="1" x14ac:dyDescent="0.3">
      <c r="A124" s="30">
        <f t="shared" si="11"/>
        <v>93</v>
      </c>
      <c r="B124" s="31">
        <f t="shared" si="9"/>
        <v>48457</v>
      </c>
      <c r="C124" s="31"/>
      <c r="D124" s="61">
        <f t="shared" si="10"/>
        <v>5227500</v>
      </c>
      <c r="E124" s="41">
        <f t="shared" si="14"/>
        <v>102500</v>
      </c>
      <c r="F124" s="33">
        <f t="shared" si="13"/>
        <v>25472.958333333332</v>
      </c>
      <c r="G124" s="39"/>
      <c r="H124" s="42">
        <f t="shared" si="12"/>
        <v>127972.95833333333</v>
      </c>
    </row>
    <row r="125" spans="1:8" s="30" customFormat="1" ht="15" customHeight="1" x14ac:dyDescent="0.3">
      <c r="A125" s="30">
        <f t="shared" si="11"/>
        <v>94</v>
      </c>
      <c r="B125" s="31">
        <f t="shared" si="9"/>
        <v>48487</v>
      </c>
      <c r="C125" s="31"/>
      <c r="D125" s="61">
        <f t="shared" si="10"/>
        <v>5125000</v>
      </c>
      <c r="E125" s="41">
        <f t="shared" si="14"/>
        <v>102500</v>
      </c>
      <c r="F125" s="33">
        <f t="shared" si="13"/>
        <v>24177.1875</v>
      </c>
      <c r="G125" s="39"/>
      <c r="H125" s="42">
        <f t="shared" si="12"/>
        <v>126677.1875</v>
      </c>
    </row>
    <row r="126" spans="1:8" s="30" customFormat="1" ht="15" customHeight="1" x14ac:dyDescent="0.3">
      <c r="A126" s="30">
        <f t="shared" si="11"/>
        <v>95</v>
      </c>
      <c r="B126" s="31">
        <f t="shared" si="9"/>
        <v>48518</v>
      </c>
      <c r="C126" s="31"/>
      <c r="D126" s="61">
        <f t="shared" si="10"/>
        <v>5022500</v>
      </c>
      <c r="E126" s="41">
        <f t="shared" si="14"/>
        <v>102500</v>
      </c>
      <c r="F126" s="33">
        <f t="shared" si="13"/>
        <v>24493.229166666668</v>
      </c>
      <c r="G126" s="39"/>
      <c r="H126" s="42">
        <f t="shared" si="12"/>
        <v>126993.22916666667</v>
      </c>
    </row>
    <row r="127" spans="1:8" s="30" customFormat="1" ht="15" customHeight="1" x14ac:dyDescent="0.3">
      <c r="A127" s="30">
        <f t="shared" si="11"/>
        <v>96</v>
      </c>
      <c r="B127" s="31">
        <f t="shared" si="9"/>
        <v>48548</v>
      </c>
      <c r="C127" s="31"/>
      <c r="D127" s="61">
        <f t="shared" si="10"/>
        <v>4920000</v>
      </c>
      <c r="E127" s="41">
        <f t="shared" si="14"/>
        <v>102500</v>
      </c>
      <c r="F127" s="33">
        <f t="shared" si="13"/>
        <v>23229.0625</v>
      </c>
      <c r="G127" s="39"/>
      <c r="H127" s="42">
        <f t="shared" si="12"/>
        <v>125729.0625</v>
      </c>
    </row>
    <row r="128" spans="1:8" s="25" customFormat="1" ht="15" customHeight="1" x14ac:dyDescent="0.3">
      <c r="A128" s="25">
        <f t="shared" si="11"/>
        <v>97</v>
      </c>
      <c r="B128" s="26">
        <f t="shared" si="9"/>
        <v>48579</v>
      </c>
      <c r="C128" s="26"/>
      <c r="D128" s="62">
        <f t="shared" si="10"/>
        <v>4817500</v>
      </c>
      <c r="E128" s="51">
        <f t="shared" si="14"/>
        <v>102500</v>
      </c>
      <c r="F128" s="28">
        <f t="shared" si="13"/>
        <v>23513.5</v>
      </c>
      <c r="G128" s="47"/>
      <c r="H128" s="48">
        <f t="shared" si="12"/>
        <v>126013.5</v>
      </c>
    </row>
    <row r="129" spans="1:8" s="30" customFormat="1" ht="15" customHeight="1" x14ac:dyDescent="0.3">
      <c r="A129" s="30">
        <f t="shared" si="11"/>
        <v>98</v>
      </c>
      <c r="B129" s="31">
        <f t="shared" si="9"/>
        <v>48610</v>
      </c>
      <c r="C129" s="31"/>
      <c r="D129" s="61">
        <f t="shared" si="10"/>
        <v>4715000</v>
      </c>
      <c r="E129" s="41">
        <f t="shared" si="14"/>
        <v>102500</v>
      </c>
      <c r="F129" s="33">
        <f t="shared" si="13"/>
        <v>23023.635416666668</v>
      </c>
      <c r="G129" s="39"/>
      <c r="H129" s="42">
        <f t="shared" si="12"/>
        <v>125523.63541666667</v>
      </c>
    </row>
    <row r="130" spans="1:8" s="30" customFormat="1" ht="15" customHeight="1" x14ac:dyDescent="0.3">
      <c r="A130" s="30">
        <f t="shared" si="11"/>
        <v>99</v>
      </c>
      <c r="B130" s="31">
        <f t="shared" si="9"/>
        <v>48638</v>
      </c>
      <c r="C130" s="31"/>
      <c r="D130" s="61">
        <f t="shared" si="10"/>
        <v>4612500</v>
      </c>
      <c r="E130" s="41">
        <f t="shared" si="14"/>
        <v>102500</v>
      </c>
      <c r="F130" s="33">
        <f t="shared" si="13"/>
        <v>20353.083333333332</v>
      </c>
      <c r="G130" s="39"/>
      <c r="H130" s="42">
        <f t="shared" si="12"/>
        <v>122853.08333333333</v>
      </c>
    </row>
    <row r="131" spans="1:8" s="30" customFormat="1" ht="15" customHeight="1" x14ac:dyDescent="0.3">
      <c r="A131" s="30">
        <f t="shared" si="11"/>
        <v>100</v>
      </c>
      <c r="B131" s="31">
        <f t="shared" si="9"/>
        <v>48669</v>
      </c>
      <c r="C131" s="31"/>
      <c r="D131" s="61">
        <f t="shared" si="10"/>
        <v>4510000</v>
      </c>
      <c r="E131" s="41">
        <f t="shared" si="14"/>
        <v>102500</v>
      </c>
      <c r="F131" s="33">
        <f t="shared" si="13"/>
        <v>22043.90625</v>
      </c>
      <c r="G131" s="39"/>
      <c r="H131" s="42">
        <f t="shared" si="12"/>
        <v>124543.90625</v>
      </c>
    </row>
    <row r="132" spans="1:8" s="30" customFormat="1" ht="15" customHeight="1" x14ac:dyDescent="0.3">
      <c r="A132" s="30">
        <f t="shared" si="11"/>
        <v>101</v>
      </c>
      <c r="B132" s="31">
        <f t="shared" si="9"/>
        <v>48699</v>
      </c>
      <c r="C132" s="31"/>
      <c r="D132" s="61">
        <f t="shared" si="10"/>
        <v>4407500</v>
      </c>
      <c r="E132" s="41">
        <f t="shared" si="14"/>
        <v>102500</v>
      </c>
      <c r="F132" s="33">
        <f t="shared" si="13"/>
        <v>20858.75</v>
      </c>
      <c r="G132" s="39"/>
      <c r="H132" s="42">
        <f t="shared" si="12"/>
        <v>123358.75</v>
      </c>
    </row>
    <row r="133" spans="1:8" s="30" customFormat="1" ht="15" customHeight="1" x14ac:dyDescent="0.3">
      <c r="A133" s="30">
        <f t="shared" si="11"/>
        <v>102</v>
      </c>
      <c r="B133" s="31">
        <f t="shared" si="9"/>
        <v>48730</v>
      </c>
      <c r="C133" s="31"/>
      <c r="D133" s="61">
        <f t="shared" si="10"/>
        <v>4305000</v>
      </c>
      <c r="E133" s="41">
        <f t="shared" si="14"/>
        <v>102500</v>
      </c>
      <c r="F133" s="33">
        <f t="shared" si="13"/>
        <v>21064.177083333332</v>
      </c>
      <c r="G133" s="39"/>
      <c r="H133" s="42">
        <f t="shared" si="12"/>
        <v>123564.17708333333</v>
      </c>
    </row>
    <row r="134" spans="1:8" s="30" customFormat="1" ht="15" customHeight="1" x14ac:dyDescent="0.3">
      <c r="A134" s="30">
        <f t="shared" si="11"/>
        <v>103</v>
      </c>
      <c r="B134" s="31">
        <f t="shared" si="9"/>
        <v>48760</v>
      </c>
      <c r="C134" s="31"/>
      <c r="D134" s="61">
        <f t="shared" si="10"/>
        <v>4202500</v>
      </c>
      <c r="E134" s="41">
        <f t="shared" si="14"/>
        <v>102500</v>
      </c>
      <c r="F134" s="33">
        <f t="shared" si="13"/>
        <v>19910.625</v>
      </c>
      <c r="G134" s="39"/>
      <c r="H134" s="42">
        <f t="shared" si="12"/>
        <v>122410.625</v>
      </c>
    </row>
    <row r="135" spans="1:8" s="30" customFormat="1" ht="15" customHeight="1" x14ac:dyDescent="0.3">
      <c r="A135" s="30">
        <f t="shared" si="11"/>
        <v>104</v>
      </c>
      <c r="B135" s="31">
        <f t="shared" si="9"/>
        <v>48791</v>
      </c>
      <c r="C135" s="31"/>
      <c r="D135" s="61">
        <f t="shared" si="10"/>
        <v>4100000</v>
      </c>
      <c r="E135" s="41">
        <f t="shared" si="14"/>
        <v>102500</v>
      </c>
      <c r="F135" s="33">
        <f t="shared" si="13"/>
        <v>20084.447916666668</v>
      </c>
      <c r="G135" s="39"/>
      <c r="H135" s="42">
        <f t="shared" si="12"/>
        <v>122584.44791666667</v>
      </c>
    </row>
    <row r="136" spans="1:8" s="30" customFormat="1" ht="15" customHeight="1" x14ac:dyDescent="0.3">
      <c r="A136" s="30">
        <f t="shared" si="11"/>
        <v>105</v>
      </c>
      <c r="B136" s="31">
        <f t="shared" si="9"/>
        <v>48822</v>
      </c>
      <c r="C136" s="31"/>
      <c r="D136" s="61">
        <f t="shared" si="10"/>
        <v>3997500</v>
      </c>
      <c r="E136" s="41">
        <f t="shared" si="14"/>
        <v>102500</v>
      </c>
      <c r="F136" s="33">
        <f t="shared" si="13"/>
        <v>19594.583333333332</v>
      </c>
      <c r="G136" s="39"/>
      <c r="H136" s="42">
        <f t="shared" si="12"/>
        <v>122094.58333333333</v>
      </c>
    </row>
    <row r="137" spans="1:8" s="30" customFormat="1" ht="15" customHeight="1" x14ac:dyDescent="0.3">
      <c r="A137" s="30">
        <f t="shared" si="11"/>
        <v>106</v>
      </c>
      <c r="B137" s="31">
        <f t="shared" si="9"/>
        <v>48852</v>
      </c>
      <c r="C137" s="31"/>
      <c r="D137" s="61">
        <f t="shared" si="10"/>
        <v>3895000</v>
      </c>
      <c r="E137" s="41">
        <f t="shared" si="14"/>
        <v>102500</v>
      </c>
      <c r="F137" s="33">
        <f t="shared" si="13"/>
        <v>18488.4375</v>
      </c>
      <c r="G137" s="39"/>
      <c r="H137" s="42">
        <f t="shared" si="12"/>
        <v>120988.4375</v>
      </c>
    </row>
    <row r="138" spans="1:8" s="30" customFormat="1" ht="15" customHeight="1" x14ac:dyDescent="0.3">
      <c r="A138" s="30">
        <f t="shared" si="11"/>
        <v>107</v>
      </c>
      <c r="B138" s="31">
        <f t="shared" si="9"/>
        <v>48883</v>
      </c>
      <c r="C138" s="31"/>
      <c r="D138" s="61">
        <f t="shared" si="10"/>
        <v>3792500</v>
      </c>
      <c r="E138" s="41">
        <f t="shared" si="14"/>
        <v>102500</v>
      </c>
      <c r="F138" s="33">
        <f t="shared" si="13"/>
        <v>18614.854166666668</v>
      </c>
      <c r="G138" s="39"/>
      <c r="H138" s="42">
        <f t="shared" si="12"/>
        <v>121114.85416666667</v>
      </c>
    </row>
    <row r="139" spans="1:8" s="30" customFormat="1" ht="15" customHeight="1" x14ac:dyDescent="0.3">
      <c r="A139" s="30">
        <f t="shared" si="11"/>
        <v>108</v>
      </c>
      <c r="B139" s="31">
        <f t="shared" si="9"/>
        <v>48913</v>
      </c>
      <c r="C139" s="31"/>
      <c r="D139" s="61">
        <f t="shared" si="10"/>
        <v>3690000</v>
      </c>
      <c r="E139" s="41">
        <f t="shared" si="14"/>
        <v>102500</v>
      </c>
      <c r="F139" s="33">
        <f t="shared" si="13"/>
        <v>17540.3125</v>
      </c>
      <c r="G139" s="39"/>
      <c r="H139" s="42">
        <f t="shared" si="12"/>
        <v>120040.3125</v>
      </c>
    </row>
    <row r="140" spans="1:8" s="25" customFormat="1" ht="15" customHeight="1" x14ac:dyDescent="0.3">
      <c r="A140" s="25">
        <f t="shared" si="11"/>
        <v>109</v>
      </c>
      <c r="B140" s="26">
        <f t="shared" si="9"/>
        <v>48944</v>
      </c>
      <c r="C140" s="26"/>
      <c r="D140" s="62">
        <f t="shared" si="10"/>
        <v>3587500</v>
      </c>
      <c r="E140" s="51">
        <f t="shared" si="14"/>
        <v>102500</v>
      </c>
      <c r="F140" s="28">
        <f t="shared" si="13"/>
        <v>17635.125</v>
      </c>
      <c r="G140" s="47"/>
      <c r="H140" s="48">
        <f t="shared" si="12"/>
        <v>120135.125</v>
      </c>
    </row>
    <row r="141" spans="1:8" s="30" customFormat="1" ht="15" customHeight="1" x14ac:dyDescent="0.3">
      <c r="A141" s="30">
        <f t="shared" si="11"/>
        <v>110</v>
      </c>
      <c r="B141" s="31">
        <f t="shared" si="9"/>
        <v>48975</v>
      </c>
      <c r="C141" s="31"/>
      <c r="D141" s="61">
        <f t="shared" si="10"/>
        <v>3485000</v>
      </c>
      <c r="E141" s="41">
        <f t="shared" si="14"/>
        <v>102500</v>
      </c>
      <c r="F141" s="33">
        <f t="shared" si="13"/>
        <v>17145.260416666668</v>
      </c>
      <c r="G141" s="39"/>
      <c r="H141" s="42">
        <f t="shared" si="12"/>
        <v>119645.26041666667</v>
      </c>
    </row>
    <row r="142" spans="1:8" s="30" customFormat="1" ht="15" customHeight="1" x14ac:dyDescent="0.3">
      <c r="A142" s="30">
        <f t="shared" si="11"/>
        <v>111</v>
      </c>
      <c r="B142" s="31">
        <f t="shared" si="9"/>
        <v>49003</v>
      </c>
      <c r="C142" s="31"/>
      <c r="D142" s="61">
        <f t="shared" si="10"/>
        <v>3382500</v>
      </c>
      <c r="E142" s="41">
        <f t="shared" si="14"/>
        <v>102500</v>
      </c>
      <c r="F142" s="33">
        <f t="shared" si="13"/>
        <v>15043.583333333334</v>
      </c>
      <c r="G142" s="39"/>
      <c r="H142" s="42">
        <f t="shared" si="12"/>
        <v>117543.58333333333</v>
      </c>
    </row>
    <row r="143" spans="1:8" s="30" customFormat="1" ht="15" customHeight="1" x14ac:dyDescent="0.3">
      <c r="A143" s="30">
        <f t="shared" si="11"/>
        <v>112</v>
      </c>
      <c r="B143" s="31">
        <f t="shared" si="9"/>
        <v>49034</v>
      </c>
      <c r="C143" s="31"/>
      <c r="D143" s="61">
        <f t="shared" si="10"/>
        <v>3280000</v>
      </c>
      <c r="E143" s="41">
        <f t="shared" si="14"/>
        <v>102500</v>
      </c>
      <c r="F143" s="33">
        <f t="shared" si="13"/>
        <v>16165.53125</v>
      </c>
      <c r="G143" s="39"/>
      <c r="H143" s="42">
        <f t="shared" si="12"/>
        <v>118665.53125</v>
      </c>
    </row>
    <row r="144" spans="1:8" s="30" customFormat="1" ht="15" customHeight="1" x14ac:dyDescent="0.3">
      <c r="A144" s="30">
        <f t="shared" si="11"/>
        <v>113</v>
      </c>
      <c r="B144" s="31">
        <f t="shared" si="9"/>
        <v>49064</v>
      </c>
      <c r="C144" s="31"/>
      <c r="D144" s="61">
        <f t="shared" si="10"/>
        <v>3177500</v>
      </c>
      <c r="E144" s="41">
        <f t="shared" si="14"/>
        <v>102500</v>
      </c>
      <c r="F144" s="33">
        <f t="shared" si="13"/>
        <v>15170</v>
      </c>
      <c r="G144" s="39"/>
      <c r="H144" s="42">
        <f t="shared" si="12"/>
        <v>117670</v>
      </c>
    </row>
    <row r="145" spans="1:8" s="30" customFormat="1" ht="15" customHeight="1" x14ac:dyDescent="0.3">
      <c r="A145" s="30">
        <f t="shared" si="11"/>
        <v>114</v>
      </c>
      <c r="B145" s="31">
        <f t="shared" si="9"/>
        <v>49095</v>
      </c>
      <c r="C145" s="31"/>
      <c r="D145" s="61">
        <f t="shared" si="10"/>
        <v>3075000</v>
      </c>
      <c r="E145" s="41">
        <f t="shared" si="14"/>
        <v>102500</v>
      </c>
      <c r="F145" s="33">
        <f t="shared" si="13"/>
        <v>15185.802083333334</v>
      </c>
      <c r="G145" s="39"/>
      <c r="H145" s="42">
        <f t="shared" si="12"/>
        <v>117685.80208333333</v>
      </c>
    </row>
    <row r="146" spans="1:8" s="30" customFormat="1" ht="15" customHeight="1" x14ac:dyDescent="0.3">
      <c r="A146" s="30">
        <f t="shared" si="11"/>
        <v>115</v>
      </c>
      <c r="B146" s="31">
        <f t="shared" si="9"/>
        <v>49125</v>
      </c>
      <c r="C146" s="31"/>
      <c r="D146" s="61">
        <f t="shared" si="10"/>
        <v>2972500</v>
      </c>
      <c r="E146" s="41">
        <f t="shared" si="14"/>
        <v>102500</v>
      </c>
      <c r="F146" s="33">
        <f t="shared" si="13"/>
        <v>14221.875</v>
      </c>
      <c r="G146" s="39"/>
      <c r="H146" s="42">
        <f t="shared" si="12"/>
        <v>116721.875</v>
      </c>
    </row>
    <row r="147" spans="1:8" s="30" customFormat="1" ht="15" customHeight="1" x14ac:dyDescent="0.3">
      <c r="A147" s="30">
        <f t="shared" si="11"/>
        <v>116</v>
      </c>
      <c r="B147" s="31">
        <f t="shared" ref="B147:B175" si="15">EOMONTH(B146,1)</f>
        <v>49156</v>
      </c>
      <c r="C147" s="31"/>
      <c r="D147" s="61">
        <f t="shared" si="10"/>
        <v>2870000</v>
      </c>
      <c r="E147" s="41">
        <f t="shared" si="14"/>
        <v>102500</v>
      </c>
      <c r="F147" s="33">
        <f t="shared" si="13"/>
        <v>14206.072916666666</v>
      </c>
      <c r="G147" s="39"/>
      <c r="H147" s="42">
        <f t="shared" si="12"/>
        <v>116706.07291666667</v>
      </c>
    </row>
    <row r="148" spans="1:8" s="30" customFormat="1" ht="15" customHeight="1" x14ac:dyDescent="0.3">
      <c r="A148" s="30">
        <f t="shared" si="11"/>
        <v>117</v>
      </c>
      <c r="B148" s="31">
        <f t="shared" si="15"/>
        <v>49187</v>
      </c>
      <c r="C148" s="31"/>
      <c r="D148" s="61">
        <f t="shared" si="10"/>
        <v>2767500</v>
      </c>
      <c r="E148" s="41">
        <f t="shared" si="14"/>
        <v>102500</v>
      </c>
      <c r="F148" s="33">
        <f t="shared" si="13"/>
        <v>13716.208333333334</v>
      </c>
      <c r="G148" s="39"/>
      <c r="H148" s="42">
        <f t="shared" si="12"/>
        <v>116216.20833333333</v>
      </c>
    </row>
    <row r="149" spans="1:8" s="30" customFormat="1" ht="15" customHeight="1" x14ac:dyDescent="0.3">
      <c r="A149" s="30">
        <f t="shared" si="11"/>
        <v>118</v>
      </c>
      <c r="B149" s="31">
        <f t="shared" si="15"/>
        <v>49217</v>
      </c>
      <c r="C149" s="31"/>
      <c r="D149" s="61">
        <f t="shared" si="10"/>
        <v>2665000</v>
      </c>
      <c r="E149" s="41">
        <f t="shared" si="14"/>
        <v>102500</v>
      </c>
      <c r="F149" s="33">
        <f t="shared" si="13"/>
        <v>12799.6875</v>
      </c>
      <c r="G149" s="39"/>
      <c r="H149" s="42">
        <f t="shared" si="12"/>
        <v>115299.6875</v>
      </c>
    </row>
    <row r="150" spans="1:8" s="30" customFormat="1" ht="15" customHeight="1" x14ac:dyDescent="0.3">
      <c r="A150" s="30">
        <f t="shared" si="11"/>
        <v>119</v>
      </c>
      <c r="B150" s="31">
        <f t="shared" si="15"/>
        <v>49248</v>
      </c>
      <c r="C150" s="31"/>
      <c r="D150" s="61">
        <f t="shared" si="10"/>
        <v>2562500</v>
      </c>
      <c r="E150" s="41">
        <f t="shared" si="14"/>
        <v>102500</v>
      </c>
      <c r="F150" s="33">
        <f t="shared" si="13"/>
        <v>12736.479166666666</v>
      </c>
      <c r="G150" s="39"/>
      <c r="H150" s="42">
        <f t="shared" si="12"/>
        <v>115236.47916666667</v>
      </c>
    </row>
    <row r="151" spans="1:8" s="30" customFormat="1" ht="15" customHeight="1" x14ac:dyDescent="0.3">
      <c r="A151" s="30">
        <f t="shared" si="11"/>
        <v>120</v>
      </c>
      <c r="B151" s="31">
        <f t="shared" si="15"/>
        <v>49278</v>
      </c>
      <c r="C151" s="31"/>
      <c r="D151" s="61">
        <f t="shared" si="10"/>
        <v>2460000</v>
      </c>
      <c r="E151" s="41">
        <f t="shared" si="14"/>
        <v>102500</v>
      </c>
      <c r="F151" s="33">
        <f t="shared" si="13"/>
        <v>11851.5625</v>
      </c>
      <c r="G151" s="39"/>
      <c r="H151" s="42">
        <f t="shared" si="12"/>
        <v>114351.5625</v>
      </c>
    </row>
    <row r="152" spans="1:8" s="25" customFormat="1" ht="15" customHeight="1" x14ac:dyDescent="0.3">
      <c r="A152" s="25">
        <f t="shared" si="11"/>
        <v>121</v>
      </c>
      <c r="B152" s="26">
        <f t="shared" si="15"/>
        <v>49309</v>
      </c>
      <c r="C152" s="26"/>
      <c r="D152" s="62">
        <f t="shared" si="10"/>
        <v>2357500</v>
      </c>
      <c r="E152" s="51">
        <f t="shared" si="14"/>
        <v>102500</v>
      </c>
      <c r="F152" s="28">
        <f t="shared" si="13"/>
        <v>11756.75</v>
      </c>
      <c r="G152" s="47"/>
      <c r="H152" s="48">
        <f t="shared" si="12"/>
        <v>114256.75</v>
      </c>
    </row>
    <row r="153" spans="1:8" s="30" customFormat="1" ht="15" customHeight="1" x14ac:dyDescent="0.3">
      <c r="A153" s="30">
        <f t="shared" si="11"/>
        <v>122</v>
      </c>
      <c r="B153" s="31">
        <f t="shared" si="15"/>
        <v>49340</v>
      </c>
      <c r="C153" s="31"/>
      <c r="D153" s="61">
        <f t="shared" si="10"/>
        <v>2255000</v>
      </c>
      <c r="E153" s="41">
        <f t="shared" si="14"/>
        <v>102500</v>
      </c>
      <c r="F153" s="33">
        <f t="shared" si="13"/>
        <v>11266.885416666666</v>
      </c>
      <c r="G153" s="39"/>
      <c r="H153" s="42">
        <f t="shared" si="12"/>
        <v>113766.88541666667</v>
      </c>
    </row>
    <row r="154" spans="1:8" s="30" customFormat="1" ht="15" customHeight="1" x14ac:dyDescent="0.3">
      <c r="A154" s="30">
        <f t="shared" si="11"/>
        <v>123</v>
      </c>
      <c r="B154" s="31">
        <f t="shared" si="15"/>
        <v>49368</v>
      </c>
      <c r="C154" s="31"/>
      <c r="D154" s="61">
        <f t="shared" si="10"/>
        <v>2152500</v>
      </c>
      <c r="E154" s="41">
        <f t="shared" si="14"/>
        <v>102500</v>
      </c>
      <c r="F154" s="33">
        <f t="shared" si="13"/>
        <v>9734.0833333333339</v>
      </c>
      <c r="G154" s="39"/>
      <c r="H154" s="42">
        <f t="shared" si="12"/>
        <v>112234.08333333333</v>
      </c>
    </row>
    <row r="155" spans="1:8" s="30" customFormat="1" ht="15" customHeight="1" x14ac:dyDescent="0.3">
      <c r="A155" s="30">
        <f t="shared" si="11"/>
        <v>124</v>
      </c>
      <c r="B155" s="31">
        <f t="shared" si="15"/>
        <v>49399</v>
      </c>
      <c r="C155" s="31"/>
      <c r="D155" s="61">
        <f t="shared" si="10"/>
        <v>2050000</v>
      </c>
      <c r="E155" s="41">
        <f t="shared" si="14"/>
        <v>102500</v>
      </c>
      <c r="F155" s="33">
        <f t="shared" si="13"/>
        <v>10287.15625</v>
      </c>
      <c r="G155" s="39"/>
      <c r="H155" s="42">
        <f t="shared" si="12"/>
        <v>112787.15625</v>
      </c>
    </row>
    <row r="156" spans="1:8" s="30" customFormat="1" ht="15" customHeight="1" x14ac:dyDescent="0.3">
      <c r="A156" s="30">
        <f t="shared" si="11"/>
        <v>125</v>
      </c>
      <c r="B156" s="31">
        <f t="shared" si="15"/>
        <v>49429</v>
      </c>
      <c r="C156" s="31"/>
      <c r="D156" s="61">
        <f t="shared" si="10"/>
        <v>1947500</v>
      </c>
      <c r="E156" s="41">
        <f t="shared" si="14"/>
        <v>102500</v>
      </c>
      <c r="F156" s="33">
        <f t="shared" si="13"/>
        <v>9481.25</v>
      </c>
      <c r="G156" s="39"/>
      <c r="H156" s="42">
        <f t="shared" si="12"/>
        <v>111981.25</v>
      </c>
    </row>
    <row r="157" spans="1:8" s="30" customFormat="1" ht="15" customHeight="1" x14ac:dyDescent="0.3">
      <c r="A157" s="30">
        <f t="shared" si="11"/>
        <v>126</v>
      </c>
      <c r="B157" s="31">
        <f t="shared" si="15"/>
        <v>49460</v>
      </c>
      <c r="C157" s="31"/>
      <c r="D157" s="61">
        <f t="shared" si="10"/>
        <v>1845000</v>
      </c>
      <c r="E157" s="41">
        <f t="shared" si="14"/>
        <v>102500</v>
      </c>
      <c r="F157" s="33">
        <f t="shared" si="13"/>
        <v>9307.4270833333339</v>
      </c>
      <c r="G157" s="39"/>
      <c r="H157" s="42">
        <f t="shared" si="12"/>
        <v>111807.42708333333</v>
      </c>
    </row>
    <row r="158" spans="1:8" s="30" customFormat="1" ht="15" customHeight="1" x14ac:dyDescent="0.3">
      <c r="A158" s="30">
        <f t="shared" si="11"/>
        <v>127</v>
      </c>
      <c r="B158" s="31">
        <f t="shared" si="15"/>
        <v>49490</v>
      </c>
      <c r="C158" s="31"/>
      <c r="D158" s="61">
        <f t="shared" si="10"/>
        <v>1742500</v>
      </c>
      <c r="E158" s="41">
        <f t="shared" si="14"/>
        <v>102500</v>
      </c>
      <c r="F158" s="33">
        <f t="shared" si="13"/>
        <v>8533.125</v>
      </c>
      <c r="G158" s="39"/>
      <c r="H158" s="42">
        <f t="shared" si="12"/>
        <v>111033.125</v>
      </c>
    </row>
    <row r="159" spans="1:8" s="30" customFormat="1" ht="15" customHeight="1" x14ac:dyDescent="0.3">
      <c r="A159" s="30">
        <f t="shared" si="11"/>
        <v>128</v>
      </c>
      <c r="B159" s="31">
        <f t="shared" si="15"/>
        <v>49521</v>
      </c>
      <c r="C159" s="31"/>
      <c r="D159" s="61">
        <f t="shared" ref="D159:D175" si="16">D158+C159-E159</f>
        <v>1640000</v>
      </c>
      <c r="E159" s="41">
        <f t="shared" si="14"/>
        <v>102500</v>
      </c>
      <c r="F159" s="33">
        <f t="shared" si="13"/>
        <v>8327.6979166666661</v>
      </c>
      <c r="G159" s="39"/>
      <c r="H159" s="42">
        <f t="shared" si="12"/>
        <v>110827.69791666667</v>
      </c>
    </row>
    <row r="160" spans="1:8" s="30" customFormat="1" ht="15" customHeight="1" x14ac:dyDescent="0.3">
      <c r="A160" s="30">
        <f t="shared" ref="A160:A175" si="17">A159+1</f>
        <v>129</v>
      </c>
      <c r="B160" s="31">
        <f t="shared" si="15"/>
        <v>49552</v>
      </c>
      <c r="C160" s="31"/>
      <c r="D160" s="61">
        <f t="shared" si="16"/>
        <v>1537500</v>
      </c>
      <c r="E160" s="41">
        <f t="shared" si="14"/>
        <v>102500</v>
      </c>
      <c r="F160" s="33">
        <f t="shared" si="13"/>
        <v>7837.833333333333</v>
      </c>
      <c r="G160" s="39"/>
      <c r="H160" s="42">
        <f t="shared" si="12"/>
        <v>110337.83333333333</v>
      </c>
    </row>
    <row r="161" spans="1:8" s="30" customFormat="1" ht="15" customHeight="1" x14ac:dyDescent="0.3">
      <c r="A161" s="30">
        <f t="shared" si="17"/>
        <v>130</v>
      </c>
      <c r="B161" s="31">
        <f t="shared" si="15"/>
        <v>49582</v>
      </c>
      <c r="C161" s="31"/>
      <c r="D161" s="61">
        <f t="shared" si="16"/>
        <v>1435000</v>
      </c>
      <c r="E161" s="41">
        <f t="shared" si="14"/>
        <v>102500</v>
      </c>
      <c r="F161" s="33">
        <f t="shared" si="13"/>
        <v>7110.9375</v>
      </c>
      <c r="G161" s="39"/>
      <c r="H161" s="42">
        <f t="shared" si="12"/>
        <v>109610.9375</v>
      </c>
    </row>
    <row r="162" spans="1:8" s="30" customFormat="1" ht="15" customHeight="1" x14ac:dyDescent="0.3">
      <c r="A162" s="30">
        <f t="shared" si="17"/>
        <v>131</v>
      </c>
      <c r="B162" s="31">
        <f t="shared" si="15"/>
        <v>49613</v>
      </c>
      <c r="C162" s="31"/>
      <c r="D162" s="61">
        <f t="shared" si="16"/>
        <v>1332500</v>
      </c>
      <c r="E162" s="41">
        <f t="shared" si="14"/>
        <v>102500</v>
      </c>
      <c r="F162" s="33">
        <f t="shared" si="13"/>
        <v>6858.104166666667</v>
      </c>
      <c r="G162" s="39"/>
      <c r="H162" s="42">
        <f t="shared" ref="H162:H175" si="18">E162+F162</f>
        <v>109358.10416666667</v>
      </c>
    </row>
    <row r="163" spans="1:8" s="30" customFormat="1" ht="15" customHeight="1" x14ac:dyDescent="0.3">
      <c r="A163" s="30">
        <f t="shared" si="17"/>
        <v>132</v>
      </c>
      <c r="B163" s="31">
        <f t="shared" si="15"/>
        <v>49643</v>
      </c>
      <c r="C163" s="31"/>
      <c r="D163" s="61">
        <f t="shared" si="16"/>
        <v>1230000</v>
      </c>
      <c r="E163" s="41">
        <f t="shared" si="14"/>
        <v>102500</v>
      </c>
      <c r="F163" s="33">
        <f t="shared" si="13"/>
        <v>6162.8125</v>
      </c>
      <c r="G163" s="39"/>
      <c r="H163" s="42">
        <f t="shared" si="18"/>
        <v>108662.8125</v>
      </c>
    </row>
    <row r="164" spans="1:8" s="25" customFormat="1" ht="15" customHeight="1" x14ac:dyDescent="0.3">
      <c r="A164" s="25">
        <f t="shared" si="17"/>
        <v>133</v>
      </c>
      <c r="B164" s="26">
        <f t="shared" si="15"/>
        <v>49674</v>
      </c>
      <c r="C164" s="26"/>
      <c r="D164" s="62">
        <f t="shared" si="16"/>
        <v>1127500</v>
      </c>
      <c r="E164" s="51">
        <f t="shared" si="14"/>
        <v>102500</v>
      </c>
      <c r="F164" s="28">
        <f t="shared" si="13"/>
        <v>5878.375</v>
      </c>
      <c r="G164" s="47"/>
      <c r="H164" s="48">
        <f t="shared" si="18"/>
        <v>108378.375</v>
      </c>
    </row>
    <row r="165" spans="1:8" s="30" customFormat="1" ht="15" customHeight="1" x14ac:dyDescent="0.3">
      <c r="A165" s="30">
        <f t="shared" si="17"/>
        <v>134</v>
      </c>
      <c r="B165" s="31">
        <f t="shared" si="15"/>
        <v>49705</v>
      </c>
      <c r="C165" s="31"/>
      <c r="D165" s="61">
        <f t="shared" si="16"/>
        <v>1025000</v>
      </c>
      <c r="E165" s="41">
        <f t="shared" si="14"/>
        <v>102500</v>
      </c>
      <c r="F165" s="33">
        <f t="shared" si="13"/>
        <v>5388.510416666667</v>
      </c>
      <c r="G165" s="39"/>
      <c r="H165" s="42">
        <f t="shared" si="18"/>
        <v>107888.51041666667</v>
      </c>
    </row>
    <row r="166" spans="1:8" s="30" customFormat="1" ht="15" customHeight="1" x14ac:dyDescent="0.3">
      <c r="A166" s="30">
        <f t="shared" si="17"/>
        <v>135</v>
      </c>
      <c r="B166" s="31">
        <f t="shared" si="15"/>
        <v>49734</v>
      </c>
      <c r="C166" s="31"/>
      <c r="D166" s="61">
        <f t="shared" si="16"/>
        <v>922500</v>
      </c>
      <c r="E166" s="41">
        <f t="shared" si="14"/>
        <v>102500</v>
      </c>
      <c r="F166" s="33">
        <f t="shared" si="13"/>
        <v>4582.604166666667</v>
      </c>
      <c r="G166" s="39"/>
      <c r="H166" s="42">
        <f t="shared" si="18"/>
        <v>107082.60416666667</v>
      </c>
    </row>
    <row r="167" spans="1:8" s="30" customFormat="1" ht="15" customHeight="1" x14ac:dyDescent="0.3">
      <c r="A167" s="30">
        <f t="shared" si="17"/>
        <v>136</v>
      </c>
      <c r="B167" s="31">
        <f t="shared" si="15"/>
        <v>49765</v>
      </c>
      <c r="C167" s="31"/>
      <c r="D167" s="61">
        <f t="shared" si="16"/>
        <v>820000</v>
      </c>
      <c r="E167" s="41">
        <f t="shared" si="14"/>
        <v>102500</v>
      </c>
      <c r="F167" s="33">
        <f t="shared" si="13"/>
        <v>4408.78125</v>
      </c>
      <c r="G167" s="39"/>
      <c r="H167" s="42">
        <f t="shared" si="18"/>
        <v>106908.78125</v>
      </c>
    </row>
    <row r="168" spans="1:8" s="30" customFormat="1" ht="15" customHeight="1" x14ac:dyDescent="0.3">
      <c r="A168" s="30">
        <f t="shared" si="17"/>
        <v>137</v>
      </c>
      <c r="B168" s="31">
        <f t="shared" si="15"/>
        <v>49795</v>
      </c>
      <c r="C168" s="31"/>
      <c r="D168" s="61">
        <f t="shared" si="16"/>
        <v>717500</v>
      </c>
      <c r="E168" s="41">
        <f t="shared" si="14"/>
        <v>102500</v>
      </c>
      <c r="F168" s="33">
        <f t="shared" si="13"/>
        <v>3792.5</v>
      </c>
      <c r="G168" s="39"/>
      <c r="H168" s="42">
        <f t="shared" si="18"/>
        <v>106292.5</v>
      </c>
    </row>
    <row r="169" spans="1:8" s="30" customFormat="1" ht="15" customHeight="1" x14ac:dyDescent="0.3">
      <c r="A169" s="30">
        <f t="shared" si="17"/>
        <v>138</v>
      </c>
      <c r="B169" s="31">
        <f t="shared" si="15"/>
        <v>49826</v>
      </c>
      <c r="C169" s="31"/>
      <c r="D169" s="61">
        <f t="shared" si="16"/>
        <v>615000</v>
      </c>
      <c r="E169" s="41">
        <f t="shared" si="14"/>
        <v>102500</v>
      </c>
      <c r="F169" s="33">
        <f t="shared" si="13"/>
        <v>3429.0520833333335</v>
      </c>
      <c r="G169" s="39"/>
      <c r="H169" s="42">
        <f t="shared" si="18"/>
        <v>105929.05208333333</v>
      </c>
    </row>
    <row r="170" spans="1:8" s="30" customFormat="1" ht="15" customHeight="1" x14ac:dyDescent="0.3">
      <c r="A170" s="30">
        <f t="shared" si="17"/>
        <v>139</v>
      </c>
      <c r="B170" s="31">
        <f t="shared" si="15"/>
        <v>49856</v>
      </c>
      <c r="C170" s="31"/>
      <c r="D170" s="61">
        <f t="shared" si="16"/>
        <v>512500</v>
      </c>
      <c r="E170" s="41">
        <f t="shared" si="14"/>
        <v>102500</v>
      </c>
      <c r="F170" s="33">
        <f t="shared" si="13"/>
        <v>2844.375</v>
      </c>
      <c r="G170" s="39"/>
      <c r="H170" s="42">
        <f t="shared" si="18"/>
        <v>105344.375</v>
      </c>
    </row>
    <row r="171" spans="1:8" s="30" customFormat="1" ht="15" customHeight="1" x14ac:dyDescent="0.3">
      <c r="A171" s="30">
        <f t="shared" si="17"/>
        <v>140</v>
      </c>
      <c r="B171" s="31">
        <f t="shared" si="15"/>
        <v>49887</v>
      </c>
      <c r="C171" s="31"/>
      <c r="D171" s="61">
        <f t="shared" si="16"/>
        <v>410000</v>
      </c>
      <c r="E171" s="41">
        <f t="shared" si="14"/>
        <v>102500</v>
      </c>
      <c r="F171" s="33">
        <f t="shared" si="13"/>
        <v>2449.3229166666665</v>
      </c>
      <c r="G171" s="39"/>
      <c r="H171" s="42">
        <f t="shared" si="18"/>
        <v>104949.32291666667</v>
      </c>
    </row>
    <row r="172" spans="1:8" s="30" customFormat="1" ht="15" customHeight="1" x14ac:dyDescent="0.3">
      <c r="A172" s="30">
        <f t="shared" si="17"/>
        <v>141</v>
      </c>
      <c r="B172" s="31">
        <f t="shared" si="15"/>
        <v>49918</v>
      </c>
      <c r="C172" s="31"/>
      <c r="D172" s="61">
        <f t="shared" si="16"/>
        <v>307500</v>
      </c>
      <c r="E172" s="41">
        <f t="shared" si="14"/>
        <v>102500</v>
      </c>
      <c r="F172" s="33">
        <f t="shared" si="13"/>
        <v>1959.4583333333333</v>
      </c>
      <c r="G172" s="39"/>
      <c r="H172" s="42">
        <f t="shared" si="18"/>
        <v>104459.45833333333</v>
      </c>
    </row>
    <row r="173" spans="1:8" s="30" customFormat="1" ht="15" customHeight="1" x14ac:dyDescent="0.3">
      <c r="A173" s="30">
        <f t="shared" si="17"/>
        <v>142</v>
      </c>
      <c r="B173" s="31">
        <f t="shared" si="15"/>
        <v>49948</v>
      </c>
      <c r="C173" s="31"/>
      <c r="D173" s="61">
        <f t="shared" si="16"/>
        <v>205000</v>
      </c>
      <c r="E173" s="41">
        <f t="shared" si="14"/>
        <v>102500</v>
      </c>
      <c r="F173" s="33">
        <f t="shared" si="13"/>
        <v>1422.1875</v>
      </c>
      <c r="G173" s="39"/>
      <c r="H173" s="42">
        <f t="shared" si="18"/>
        <v>103922.1875</v>
      </c>
    </row>
    <row r="174" spans="1:8" s="30" customFormat="1" ht="15" customHeight="1" x14ac:dyDescent="0.3">
      <c r="A174" s="30">
        <f t="shared" si="17"/>
        <v>143</v>
      </c>
      <c r="B174" s="31">
        <f t="shared" si="15"/>
        <v>49979</v>
      </c>
      <c r="C174" s="31"/>
      <c r="D174" s="61">
        <f t="shared" si="16"/>
        <v>102500</v>
      </c>
      <c r="E174" s="41">
        <f t="shared" si="14"/>
        <v>102500</v>
      </c>
      <c r="F174" s="33">
        <f t="shared" si="13"/>
        <v>979.72916666666663</v>
      </c>
      <c r="G174" s="39"/>
      <c r="H174" s="42">
        <f t="shared" si="18"/>
        <v>103479.72916666667</v>
      </c>
    </row>
    <row r="175" spans="1:8" s="30" customFormat="1" ht="15" customHeight="1" x14ac:dyDescent="0.3">
      <c r="A175" s="30">
        <f t="shared" si="17"/>
        <v>144</v>
      </c>
      <c r="B175" s="31">
        <f t="shared" si="15"/>
        <v>50009</v>
      </c>
      <c r="C175" s="31"/>
      <c r="D175" s="61">
        <f t="shared" si="16"/>
        <v>0</v>
      </c>
      <c r="E175" s="41">
        <f t="shared" si="14"/>
        <v>102500</v>
      </c>
      <c r="F175" s="33">
        <f t="shared" si="13"/>
        <v>474.0625</v>
      </c>
      <c r="G175" s="39"/>
      <c r="H175" s="42">
        <f t="shared" si="18"/>
        <v>102974.0625</v>
      </c>
    </row>
    <row r="176" spans="1:8" s="30" customFormat="1" x14ac:dyDescent="0.3">
      <c r="B176" s="63" t="s">
        <v>10</v>
      </c>
      <c r="C176" s="64">
        <f>SUM(C32:C56)</f>
        <v>12300000</v>
      </c>
      <c r="D176" s="65"/>
      <c r="E176" s="66">
        <f>SUM(E17:E175)</f>
        <v>12300000</v>
      </c>
      <c r="F176" s="66">
        <f>SUM(F29:F175)</f>
        <v>4183032.6875</v>
      </c>
      <c r="G176" s="66">
        <f>SUM(G23:G147)</f>
        <v>0</v>
      </c>
      <c r="H176" s="66">
        <f>SUM(H29:H172)</f>
        <v>16172656.70833333</v>
      </c>
    </row>
    <row r="177" spans="2:8" s="30" customFormat="1" x14ac:dyDescent="0.3">
      <c r="B177" s="67" t="s">
        <v>12</v>
      </c>
      <c r="C177" s="68"/>
      <c r="D177" s="68"/>
      <c r="E177" s="34"/>
      <c r="F177" s="69"/>
      <c r="G177" s="69"/>
      <c r="H177" s="70"/>
    </row>
    <row r="178" spans="2:8" s="75" customFormat="1" x14ac:dyDescent="0.3">
      <c r="B178" s="71" t="s">
        <v>13</v>
      </c>
      <c r="C178" s="71"/>
      <c r="D178" s="71"/>
      <c r="E178" s="72"/>
      <c r="F178" s="73"/>
      <c r="G178" s="73"/>
      <c r="H178" s="74"/>
    </row>
    <row r="179" spans="2:8" s="75" customFormat="1" x14ac:dyDescent="0.3">
      <c r="B179" s="71" t="s">
        <v>14</v>
      </c>
      <c r="C179" s="71"/>
      <c r="D179" s="71"/>
      <c r="E179" s="72"/>
      <c r="F179" s="73"/>
      <c r="G179" s="73"/>
      <c r="H179" s="74"/>
    </row>
    <row r="180" spans="2:8" s="30" customFormat="1" x14ac:dyDescent="0.3">
      <c r="B180" s="68"/>
      <c r="C180" s="68"/>
      <c r="D180" s="68"/>
      <c r="E180" s="34"/>
      <c r="F180" s="69"/>
      <c r="G180" s="69"/>
      <c r="H180" s="70"/>
    </row>
    <row r="181" spans="2:8" s="30" customFormat="1" x14ac:dyDescent="0.3">
      <c r="B181" s="68"/>
      <c r="C181" s="68"/>
      <c r="D181" s="68"/>
      <c r="E181" s="34"/>
      <c r="F181" s="69"/>
      <c r="G181" s="69"/>
      <c r="H181" s="70"/>
    </row>
    <row r="182" spans="2:8" s="30" customFormat="1" x14ac:dyDescent="0.3">
      <c r="B182" s="68"/>
      <c r="C182" s="68"/>
      <c r="D182" s="68"/>
      <c r="E182" s="34"/>
      <c r="F182" s="69"/>
      <c r="G182" s="69"/>
      <c r="H182" s="70"/>
    </row>
    <row r="183" spans="2:8" s="30" customFormat="1" x14ac:dyDescent="0.3">
      <c r="B183" s="68"/>
      <c r="C183" s="68"/>
      <c r="D183" s="68"/>
      <c r="E183" s="34"/>
      <c r="F183" s="69"/>
      <c r="G183" s="69"/>
      <c r="H183" s="70"/>
    </row>
    <row r="184" spans="2:8" s="30" customFormat="1" x14ac:dyDescent="0.3">
      <c r="B184" s="68"/>
      <c r="C184" s="68"/>
      <c r="D184" s="68"/>
      <c r="E184" s="34"/>
      <c r="F184" s="69"/>
      <c r="G184" s="69"/>
      <c r="H184" s="70"/>
    </row>
    <row r="185" spans="2:8" s="30" customFormat="1" x14ac:dyDescent="0.3">
      <c r="B185" s="68"/>
      <c r="C185" s="68"/>
      <c r="D185" s="68"/>
      <c r="E185" s="34"/>
      <c r="F185" s="76"/>
      <c r="G185" s="69"/>
      <c r="H185" s="70"/>
    </row>
    <row r="186" spans="2:8" s="30" customFormat="1" x14ac:dyDescent="0.3">
      <c r="B186" s="68"/>
      <c r="C186" s="68"/>
      <c r="D186" s="68"/>
      <c r="E186" s="34"/>
      <c r="F186" s="69"/>
      <c r="G186" s="69"/>
      <c r="H186" s="70"/>
    </row>
    <row r="187" spans="2:8" s="30" customFormat="1" x14ac:dyDescent="0.3">
      <c r="B187" s="68"/>
      <c r="C187" s="68"/>
      <c r="D187" s="68"/>
      <c r="E187" s="34"/>
      <c r="F187" s="69"/>
      <c r="G187" s="69"/>
      <c r="H187" s="70"/>
    </row>
    <row r="188" spans="2:8" s="30" customFormat="1" x14ac:dyDescent="0.3">
      <c r="B188" s="68"/>
      <c r="C188" s="68"/>
      <c r="D188" s="68"/>
      <c r="E188" s="34"/>
      <c r="F188" s="69"/>
      <c r="G188" s="69"/>
      <c r="H188" s="70"/>
    </row>
    <row r="189" spans="2:8" s="30" customFormat="1" x14ac:dyDescent="0.3">
      <c r="B189" s="68"/>
      <c r="C189" s="68"/>
      <c r="D189" s="68"/>
      <c r="E189" s="34"/>
      <c r="F189" s="69"/>
      <c r="G189" s="69"/>
      <c r="H189" s="70"/>
    </row>
    <row r="190" spans="2:8" s="30" customFormat="1" x14ac:dyDescent="0.3">
      <c r="B190" s="68"/>
      <c r="C190" s="68"/>
      <c r="D190" s="68"/>
      <c r="E190" s="34"/>
      <c r="F190" s="69"/>
      <c r="G190" s="69"/>
      <c r="H190" s="70"/>
    </row>
    <row r="191" spans="2:8" s="30" customFormat="1" x14ac:dyDescent="0.3">
      <c r="B191" s="68"/>
      <c r="C191" s="68"/>
      <c r="D191" s="68"/>
      <c r="E191" s="34"/>
      <c r="F191" s="69"/>
      <c r="G191" s="69"/>
      <c r="H191" s="70"/>
    </row>
    <row r="192" spans="2:8" s="30" customFormat="1" x14ac:dyDescent="0.3">
      <c r="B192" s="68"/>
      <c r="C192" s="68"/>
      <c r="D192" s="68"/>
      <c r="E192" s="34"/>
      <c r="F192" s="69"/>
      <c r="G192" s="69"/>
      <c r="H192" s="70"/>
    </row>
    <row r="193" spans="2:8" s="30" customFormat="1" x14ac:dyDescent="0.3">
      <c r="B193" s="68"/>
      <c r="C193" s="68"/>
      <c r="D193" s="68"/>
      <c r="E193" s="34"/>
      <c r="F193" s="69"/>
      <c r="G193" s="69"/>
      <c r="H193" s="70"/>
    </row>
    <row r="194" spans="2:8" s="30" customFormat="1" x14ac:dyDescent="0.3">
      <c r="B194" s="68"/>
      <c r="C194" s="68"/>
      <c r="D194" s="68"/>
      <c r="E194" s="34"/>
      <c r="F194" s="69"/>
      <c r="G194" s="69"/>
      <c r="H194" s="70"/>
    </row>
    <row r="195" spans="2:8" s="30" customFormat="1" x14ac:dyDescent="0.3">
      <c r="B195" s="68"/>
      <c r="C195" s="68"/>
      <c r="D195" s="68"/>
      <c r="E195" s="34"/>
      <c r="F195" s="69"/>
      <c r="G195" s="69"/>
      <c r="H195" s="70"/>
    </row>
    <row r="196" spans="2:8" s="30" customFormat="1" x14ac:dyDescent="0.3">
      <c r="B196" s="68"/>
      <c r="C196" s="68"/>
      <c r="D196" s="68"/>
      <c r="E196" s="34"/>
      <c r="F196" s="69"/>
      <c r="G196" s="69"/>
      <c r="H196" s="70"/>
    </row>
    <row r="197" spans="2:8" s="30" customFormat="1" x14ac:dyDescent="0.3">
      <c r="B197" s="68"/>
      <c r="C197" s="68"/>
      <c r="D197" s="68"/>
      <c r="E197" s="34"/>
      <c r="F197" s="69"/>
      <c r="G197" s="69"/>
      <c r="H197" s="70"/>
    </row>
    <row r="198" spans="2:8" s="30" customFormat="1" x14ac:dyDescent="0.3">
      <c r="B198" s="68"/>
      <c r="C198" s="68"/>
      <c r="D198" s="68"/>
      <c r="E198" s="34"/>
      <c r="F198" s="69"/>
      <c r="G198" s="69"/>
      <c r="H198" s="70"/>
    </row>
    <row r="199" spans="2:8" s="30" customFormat="1" x14ac:dyDescent="0.3">
      <c r="B199" s="68"/>
      <c r="C199" s="68"/>
      <c r="D199" s="68"/>
      <c r="E199" s="34"/>
      <c r="F199" s="69"/>
      <c r="G199" s="69"/>
      <c r="H199" s="70"/>
    </row>
    <row r="200" spans="2:8" s="30" customFormat="1" x14ac:dyDescent="0.3">
      <c r="B200" s="68"/>
      <c r="C200" s="68"/>
      <c r="D200" s="68"/>
      <c r="E200" s="34"/>
      <c r="F200" s="69"/>
      <c r="G200" s="69"/>
      <c r="H200" s="70"/>
    </row>
    <row r="201" spans="2:8" s="30" customFormat="1" x14ac:dyDescent="0.3">
      <c r="B201" s="68"/>
      <c r="C201" s="68"/>
      <c r="D201" s="68"/>
      <c r="E201" s="34"/>
      <c r="F201" s="69"/>
      <c r="G201" s="69"/>
      <c r="H201" s="70"/>
    </row>
    <row r="202" spans="2:8" s="30" customFormat="1" x14ac:dyDescent="0.3">
      <c r="B202" s="68"/>
      <c r="C202" s="68"/>
      <c r="D202" s="68"/>
      <c r="E202" s="34"/>
      <c r="F202" s="69"/>
      <c r="G202" s="69"/>
      <c r="H202" s="70"/>
    </row>
    <row r="203" spans="2:8" s="30" customFormat="1" x14ac:dyDescent="0.3">
      <c r="B203" s="68"/>
      <c r="C203" s="68"/>
      <c r="D203" s="68"/>
      <c r="E203" s="34"/>
      <c r="F203" s="69"/>
      <c r="G203" s="69"/>
      <c r="H203" s="70"/>
    </row>
    <row r="204" spans="2:8" s="30" customFormat="1" x14ac:dyDescent="0.3">
      <c r="B204" s="68"/>
      <c r="C204" s="68"/>
      <c r="D204" s="68"/>
      <c r="E204" s="34"/>
      <c r="F204" s="69"/>
      <c r="G204" s="69"/>
      <c r="H204" s="70"/>
    </row>
    <row r="205" spans="2:8" s="30" customFormat="1" x14ac:dyDescent="0.3">
      <c r="B205" s="68"/>
      <c r="C205" s="68"/>
      <c r="D205" s="68"/>
      <c r="E205" s="34"/>
      <c r="F205" s="69"/>
      <c r="G205" s="69"/>
      <c r="H205" s="70"/>
    </row>
    <row r="206" spans="2:8" s="30" customFormat="1" x14ac:dyDescent="0.3">
      <c r="B206" s="68"/>
      <c r="C206" s="68"/>
      <c r="D206" s="68"/>
      <c r="E206" s="34"/>
      <c r="F206" s="69"/>
      <c r="G206" s="69"/>
      <c r="H206" s="70"/>
    </row>
    <row r="207" spans="2:8" s="30" customFormat="1" x14ac:dyDescent="0.3">
      <c r="B207" s="68"/>
      <c r="C207" s="68"/>
      <c r="D207" s="68"/>
      <c r="E207" s="34"/>
      <c r="F207" s="69"/>
      <c r="G207" s="69"/>
      <c r="H207" s="70"/>
    </row>
    <row r="208" spans="2:8" s="30" customFormat="1" x14ac:dyDescent="0.3">
      <c r="B208" s="68"/>
      <c r="C208" s="68"/>
      <c r="D208" s="68"/>
      <c r="E208" s="34"/>
      <c r="F208" s="69"/>
      <c r="G208" s="69"/>
      <c r="H208" s="70"/>
    </row>
    <row r="209" spans="2:8" s="30" customFormat="1" x14ac:dyDescent="0.3">
      <c r="B209" s="68"/>
      <c r="C209" s="68"/>
      <c r="D209" s="68"/>
      <c r="E209" s="34"/>
      <c r="F209" s="69"/>
      <c r="G209" s="69"/>
      <c r="H209" s="70"/>
    </row>
    <row r="210" spans="2:8" s="30" customFormat="1" x14ac:dyDescent="0.3">
      <c r="B210" s="68"/>
      <c r="C210" s="68"/>
      <c r="D210" s="68"/>
      <c r="E210" s="34"/>
      <c r="F210" s="69"/>
      <c r="G210" s="69"/>
      <c r="H210" s="70"/>
    </row>
    <row r="211" spans="2:8" s="30" customFormat="1" x14ac:dyDescent="0.3">
      <c r="B211" s="68"/>
      <c r="C211" s="68"/>
      <c r="D211" s="68"/>
      <c r="E211" s="34"/>
      <c r="F211" s="69"/>
      <c r="G211" s="69"/>
      <c r="H211" s="70"/>
    </row>
    <row r="212" spans="2:8" s="30" customFormat="1" x14ac:dyDescent="0.3">
      <c r="B212" s="68"/>
      <c r="C212" s="68"/>
      <c r="D212" s="68"/>
      <c r="E212" s="34"/>
      <c r="F212" s="69"/>
      <c r="G212" s="69"/>
      <c r="H212" s="70"/>
    </row>
    <row r="213" spans="2:8" s="30" customFormat="1" x14ac:dyDescent="0.3">
      <c r="B213" s="68"/>
      <c r="C213" s="68"/>
      <c r="D213" s="68"/>
      <c r="E213" s="34"/>
      <c r="F213" s="69"/>
      <c r="G213" s="69"/>
      <c r="H213" s="70"/>
    </row>
    <row r="214" spans="2:8" s="30" customFormat="1" x14ac:dyDescent="0.3">
      <c r="B214" s="68"/>
      <c r="C214" s="68"/>
      <c r="D214" s="68"/>
      <c r="E214" s="34"/>
      <c r="F214" s="69"/>
      <c r="G214" s="69"/>
      <c r="H214" s="70"/>
    </row>
    <row r="215" spans="2:8" s="30" customFormat="1" x14ac:dyDescent="0.3">
      <c r="B215" s="68"/>
      <c r="C215" s="68"/>
      <c r="D215" s="68"/>
      <c r="E215" s="34"/>
      <c r="F215" s="69"/>
      <c r="G215" s="69"/>
      <c r="H215" s="70"/>
    </row>
    <row r="216" spans="2:8" s="30" customFormat="1" x14ac:dyDescent="0.3">
      <c r="B216" s="68"/>
      <c r="C216" s="68"/>
      <c r="D216" s="68"/>
      <c r="E216" s="34"/>
      <c r="F216" s="69"/>
      <c r="G216" s="69"/>
      <c r="H216" s="70"/>
    </row>
    <row r="217" spans="2:8" s="30" customFormat="1" x14ac:dyDescent="0.3">
      <c r="B217" s="68"/>
      <c r="C217" s="68"/>
      <c r="D217" s="68"/>
      <c r="E217" s="34"/>
      <c r="F217" s="69"/>
      <c r="G217" s="69"/>
      <c r="H217" s="70"/>
    </row>
    <row r="218" spans="2:8" s="30" customFormat="1" x14ac:dyDescent="0.3">
      <c r="B218" s="68"/>
      <c r="C218" s="68"/>
      <c r="D218" s="68"/>
      <c r="E218" s="34"/>
      <c r="F218" s="69"/>
      <c r="G218" s="69"/>
      <c r="H218" s="70"/>
    </row>
    <row r="219" spans="2:8" s="30" customFormat="1" x14ac:dyDescent="0.3">
      <c r="B219" s="68"/>
      <c r="C219" s="68"/>
      <c r="D219" s="68"/>
      <c r="E219" s="34"/>
      <c r="F219" s="69"/>
      <c r="G219" s="69"/>
      <c r="H219" s="70"/>
    </row>
    <row r="220" spans="2:8" s="30" customFormat="1" x14ac:dyDescent="0.3">
      <c r="B220" s="68"/>
      <c r="C220" s="68"/>
      <c r="D220" s="68"/>
      <c r="E220" s="34"/>
      <c r="F220" s="69"/>
      <c r="G220" s="69"/>
      <c r="H220" s="70"/>
    </row>
    <row r="221" spans="2:8" s="30" customFormat="1" x14ac:dyDescent="0.3">
      <c r="B221" s="68"/>
      <c r="C221" s="68"/>
      <c r="D221" s="68"/>
      <c r="E221" s="34"/>
      <c r="F221" s="69"/>
      <c r="G221" s="69"/>
      <c r="H221" s="70"/>
    </row>
    <row r="222" spans="2:8" s="30" customFormat="1" x14ac:dyDescent="0.3">
      <c r="B222" s="68"/>
      <c r="C222" s="68"/>
      <c r="D222" s="68"/>
      <c r="E222" s="34"/>
      <c r="F222" s="69"/>
      <c r="G222" s="69"/>
      <c r="H222" s="70"/>
    </row>
    <row r="223" spans="2:8" s="30" customFormat="1" x14ac:dyDescent="0.3">
      <c r="B223" s="68"/>
      <c r="C223" s="68"/>
      <c r="D223" s="68"/>
      <c r="E223" s="34"/>
      <c r="F223" s="69"/>
      <c r="G223" s="69"/>
      <c r="H223" s="70"/>
    </row>
    <row r="224" spans="2:8" s="30" customFormat="1" x14ac:dyDescent="0.3">
      <c r="B224" s="68"/>
      <c r="C224" s="68"/>
      <c r="D224" s="68"/>
      <c r="E224" s="34"/>
      <c r="F224" s="69"/>
      <c r="G224" s="69"/>
      <c r="H224" s="70"/>
    </row>
    <row r="225" spans="2:8" s="30" customFormat="1" x14ac:dyDescent="0.3">
      <c r="B225" s="68"/>
      <c r="C225" s="68"/>
      <c r="D225" s="68"/>
      <c r="E225" s="34"/>
      <c r="F225" s="69"/>
      <c r="G225" s="69"/>
      <c r="H225" s="70"/>
    </row>
    <row r="226" spans="2:8" s="30" customFormat="1" x14ac:dyDescent="0.3">
      <c r="B226" s="68"/>
      <c r="C226" s="68"/>
      <c r="D226" s="68"/>
      <c r="E226" s="34"/>
      <c r="F226" s="69"/>
      <c r="G226" s="69"/>
      <c r="H226" s="70"/>
    </row>
    <row r="227" spans="2:8" s="30" customFormat="1" x14ac:dyDescent="0.3">
      <c r="B227" s="68"/>
      <c r="C227" s="68"/>
      <c r="D227" s="68"/>
      <c r="E227" s="34"/>
      <c r="F227" s="69"/>
      <c r="G227" s="69"/>
      <c r="H227" s="70"/>
    </row>
    <row r="228" spans="2:8" s="30" customFormat="1" x14ac:dyDescent="0.3">
      <c r="B228" s="68"/>
      <c r="C228" s="68"/>
      <c r="D228" s="68"/>
      <c r="E228" s="34"/>
      <c r="F228" s="69"/>
      <c r="G228" s="69"/>
      <c r="H228" s="70"/>
    </row>
    <row r="229" spans="2:8" s="30" customFormat="1" x14ac:dyDescent="0.3">
      <c r="B229" s="68"/>
      <c r="C229" s="68"/>
      <c r="D229" s="68"/>
      <c r="E229" s="34"/>
      <c r="F229" s="69"/>
      <c r="G229" s="69"/>
      <c r="H229" s="70"/>
    </row>
    <row r="230" spans="2:8" s="30" customFormat="1" x14ac:dyDescent="0.3">
      <c r="B230" s="68"/>
      <c r="C230" s="68"/>
      <c r="D230" s="68"/>
      <c r="E230" s="34"/>
      <c r="F230" s="69"/>
      <c r="G230" s="69"/>
      <c r="H230" s="70"/>
    </row>
    <row r="231" spans="2:8" s="30" customFormat="1" x14ac:dyDescent="0.3">
      <c r="B231" s="68"/>
      <c r="C231" s="68"/>
      <c r="D231" s="68"/>
      <c r="E231" s="34"/>
      <c r="F231" s="69"/>
      <c r="G231" s="69"/>
      <c r="H231" s="70"/>
    </row>
    <row r="232" spans="2:8" s="30" customFormat="1" x14ac:dyDescent="0.3">
      <c r="B232" s="68"/>
      <c r="C232" s="68"/>
      <c r="D232" s="68"/>
      <c r="E232" s="34"/>
      <c r="F232" s="69"/>
      <c r="G232" s="69"/>
      <c r="H232" s="70"/>
    </row>
    <row r="233" spans="2:8" s="30" customFormat="1" x14ac:dyDescent="0.3">
      <c r="B233" s="68"/>
      <c r="C233" s="68"/>
      <c r="D233" s="68"/>
      <c r="E233" s="34"/>
      <c r="F233" s="69"/>
      <c r="G233" s="69"/>
      <c r="H233" s="70"/>
    </row>
    <row r="234" spans="2:8" s="30" customFormat="1" x14ac:dyDescent="0.3">
      <c r="B234" s="68"/>
      <c r="C234" s="68"/>
      <c r="D234" s="68"/>
      <c r="E234" s="34"/>
      <c r="F234" s="69"/>
      <c r="G234" s="69"/>
      <c r="H234" s="70"/>
    </row>
    <row r="235" spans="2:8" s="30" customFormat="1" x14ac:dyDescent="0.3">
      <c r="B235" s="68"/>
      <c r="C235" s="68"/>
      <c r="D235" s="68"/>
      <c r="E235" s="34"/>
      <c r="F235" s="69"/>
      <c r="G235" s="69"/>
      <c r="H235" s="70"/>
    </row>
    <row r="236" spans="2:8" s="30" customFormat="1" x14ac:dyDescent="0.3">
      <c r="B236" s="68"/>
      <c r="C236" s="68"/>
      <c r="D236" s="68"/>
      <c r="E236" s="34"/>
      <c r="F236" s="69"/>
      <c r="G236" s="69"/>
      <c r="H236" s="70"/>
    </row>
    <row r="237" spans="2:8" s="30" customFormat="1" x14ac:dyDescent="0.3">
      <c r="B237" s="68"/>
      <c r="C237" s="68"/>
      <c r="D237" s="68"/>
      <c r="E237" s="34"/>
      <c r="F237" s="69"/>
      <c r="G237" s="69"/>
      <c r="H237" s="70"/>
    </row>
    <row r="238" spans="2:8" s="30" customFormat="1" x14ac:dyDescent="0.3">
      <c r="B238" s="68"/>
      <c r="C238" s="68"/>
      <c r="D238" s="68"/>
      <c r="E238" s="34"/>
      <c r="F238" s="69"/>
      <c r="G238" s="69"/>
      <c r="H238" s="70"/>
    </row>
    <row r="239" spans="2:8" s="30" customFormat="1" x14ac:dyDescent="0.3">
      <c r="B239" s="68"/>
      <c r="C239" s="68"/>
      <c r="D239" s="68"/>
      <c r="E239" s="34"/>
      <c r="F239" s="69"/>
      <c r="G239" s="69"/>
      <c r="H239" s="70"/>
    </row>
    <row r="240" spans="2:8" s="30" customFormat="1" x14ac:dyDescent="0.3">
      <c r="B240" s="68"/>
      <c r="C240" s="68"/>
      <c r="D240" s="68"/>
      <c r="E240" s="34"/>
      <c r="F240" s="69"/>
      <c r="G240" s="69"/>
      <c r="H240" s="70"/>
    </row>
    <row r="241" spans="2:8" s="30" customFormat="1" x14ac:dyDescent="0.3">
      <c r="B241" s="68"/>
      <c r="C241" s="68"/>
      <c r="D241" s="68"/>
      <c r="E241" s="34"/>
      <c r="F241" s="69"/>
      <c r="G241" s="69"/>
      <c r="H241" s="70"/>
    </row>
    <row r="242" spans="2:8" s="30" customFormat="1" x14ac:dyDescent="0.3">
      <c r="B242" s="68"/>
      <c r="C242" s="68"/>
      <c r="D242" s="68"/>
      <c r="E242" s="34"/>
      <c r="F242" s="69"/>
      <c r="G242" s="69"/>
      <c r="H242" s="70"/>
    </row>
    <row r="243" spans="2:8" s="30" customFormat="1" x14ac:dyDescent="0.3">
      <c r="B243" s="68"/>
      <c r="C243" s="68"/>
      <c r="D243" s="68"/>
      <c r="E243" s="34"/>
      <c r="F243" s="69"/>
      <c r="G243" s="69"/>
      <c r="H243" s="70"/>
    </row>
    <row r="244" spans="2:8" s="30" customFormat="1" x14ac:dyDescent="0.3">
      <c r="B244" s="68"/>
      <c r="C244" s="68"/>
      <c r="D244" s="68"/>
      <c r="E244" s="34"/>
      <c r="F244" s="69"/>
      <c r="G244" s="69"/>
      <c r="H244" s="70"/>
    </row>
    <row r="245" spans="2:8" s="30" customFormat="1" x14ac:dyDescent="0.3">
      <c r="B245" s="68"/>
      <c r="C245" s="68"/>
      <c r="D245" s="68"/>
      <c r="E245" s="34"/>
      <c r="F245" s="69"/>
      <c r="G245" s="69"/>
      <c r="H245" s="70"/>
    </row>
    <row r="246" spans="2:8" s="30" customFormat="1" x14ac:dyDescent="0.3">
      <c r="B246" s="68"/>
      <c r="C246" s="68"/>
      <c r="D246" s="68"/>
      <c r="E246" s="34"/>
      <c r="F246" s="69"/>
      <c r="G246" s="69"/>
      <c r="H246" s="70"/>
    </row>
    <row r="247" spans="2:8" s="30" customFormat="1" x14ac:dyDescent="0.3">
      <c r="B247" s="68"/>
      <c r="C247" s="68"/>
      <c r="D247" s="68"/>
      <c r="E247" s="34"/>
      <c r="F247" s="69"/>
      <c r="G247" s="69"/>
      <c r="H247" s="70"/>
    </row>
    <row r="248" spans="2:8" s="30" customFormat="1" x14ac:dyDescent="0.3">
      <c r="B248" s="68"/>
      <c r="C248" s="68"/>
      <c r="D248" s="68"/>
      <c r="E248" s="34"/>
      <c r="F248" s="69"/>
      <c r="G248" s="69"/>
      <c r="H248" s="70"/>
    </row>
    <row r="249" spans="2:8" s="30" customFormat="1" x14ac:dyDescent="0.3">
      <c r="B249" s="68"/>
      <c r="C249" s="68"/>
      <c r="D249" s="68"/>
      <c r="E249" s="34"/>
      <c r="F249" s="69"/>
      <c r="G249" s="69"/>
      <c r="H249" s="70"/>
    </row>
    <row r="250" spans="2:8" s="30" customFormat="1" x14ac:dyDescent="0.3">
      <c r="B250" s="68"/>
      <c r="C250" s="68"/>
      <c r="D250" s="68"/>
      <c r="E250" s="34"/>
      <c r="F250" s="69"/>
      <c r="G250" s="69"/>
      <c r="H250" s="70"/>
    </row>
    <row r="251" spans="2:8" s="30" customFormat="1" x14ac:dyDescent="0.3">
      <c r="B251" s="68"/>
      <c r="C251" s="68"/>
      <c r="D251" s="68"/>
      <c r="E251" s="34"/>
      <c r="F251" s="69"/>
      <c r="G251" s="69"/>
      <c r="H251" s="70"/>
    </row>
    <row r="252" spans="2:8" s="30" customFormat="1" x14ac:dyDescent="0.3">
      <c r="B252" s="68"/>
      <c r="C252" s="68"/>
      <c r="D252" s="68"/>
      <c r="E252" s="34"/>
      <c r="F252" s="69"/>
      <c r="G252" s="69"/>
      <c r="H252" s="70"/>
    </row>
    <row r="253" spans="2:8" s="30" customFormat="1" x14ac:dyDescent="0.3">
      <c r="B253" s="68"/>
      <c r="C253" s="68"/>
      <c r="D253" s="68"/>
      <c r="E253" s="34"/>
      <c r="F253" s="69"/>
      <c r="G253" s="69"/>
      <c r="H253" s="70"/>
    </row>
    <row r="254" spans="2:8" s="30" customFormat="1" x14ac:dyDescent="0.3">
      <c r="B254" s="68"/>
      <c r="C254" s="68"/>
      <c r="D254" s="68"/>
      <c r="E254" s="34"/>
      <c r="F254" s="69"/>
      <c r="G254" s="69"/>
      <c r="H254" s="70"/>
    </row>
    <row r="255" spans="2:8" s="30" customFormat="1" x14ac:dyDescent="0.3">
      <c r="B255" s="68"/>
      <c r="C255" s="68"/>
      <c r="D255" s="68"/>
      <c r="E255" s="34"/>
      <c r="F255" s="69"/>
      <c r="G255" s="69"/>
      <c r="H255" s="70"/>
    </row>
    <row r="256" spans="2:8" s="30" customFormat="1" x14ac:dyDescent="0.3">
      <c r="B256" s="68"/>
      <c r="C256" s="68"/>
      <c r="D256" s="68"/>
      <c r="E256" s="34"/>
      <c r="F256" s="69"/>
      <c r="G256" s="69"/>
      <c r="H256" s="70"/>
    </row>
    <row r="257" spans="2:8" s="30" customFormat="1" x14ac:dyDescent="0.3">
      <c r="B257" s="68"/>
      <c r="C257" s="68"/>
      <c r="D257" s="68"/>
      <c r="E257" s="34"/>
      <c r="F257" s="69"/>
      <c r="G257" s="69"/>
      <c r="H257" s="70"/>
    </row>
    <row r="258" spans="2:8" s="30" customFormat="1" x14ac:dyDescent="0.3">
      <c r="B258" s="68"/>
      <c r="C258" s="68"/>
      <c r="D258" s="68"/>
      <c r="E258" s="34"/>
      <c r="F258" s="69"/>
      <c r="G258" s="69"/>
      <c r="H258" s="70"/>
    </row>
    <row r="259" spans="2:8" s="30" customFormat="1" x14ac:dyDescent="0.3">
      <c r="B259" s="68"/>
      <c r="C259" s="68"/>
      <c r="D259" s="68"/>
      <c r="E259" s="34"/>
      <c r="F259" s="69"/>
      <c r="G259" s="69"/>
      <c r="H259" s="70"/>
    </row>
    <row r="260" spans="2:8" s="30" customFormat="1" x14ac:dyDescent="0.3">
      <c r="B260" s="68"/>
      <c r="C260" s="68"/>
      <c r="D260" s="68"/>
      <c r="E260" s="34"/>
      <c r="F260" s="69"/>
      <c r="G260" s="69"/>
      <c r="H260" s="70"/>
    </row>
    <row r="261" spans="2:8" s="30" customFormat="1" x14ac:dyDescent="0.3">
      <c r="B261" s="68"/>
      <c r="C261" s="68"/>
      <c r="D261" s="68"/>
      <c r="E261" s="34"/>
      <c r="F261" s="69"/>
      <c r="G261" s="69"/>
      <c r="H261" s="70"/>
    </row>
    <row r="262" spans="2:8" s="30" customFormat="1" x14ac:dyDescent="0.3">
      <c r="B262" s="68"/>
      <c r="C262" s="68"/>
      <c r="D262" s="68"/>
      <c r="E262" s="34"/>
      <c r="F262" s="69"/>
      <c r="G262" s="69"/>
      <c r="H262" s="70"/>
    </row>
    <row r="263" spans="2:8" s="30" customFormat="1" x14ac:dyDescent="0.3">
      <c r="B263" s="68"/>
      <c r="C263" s="68"/>
      <c r="D263" s="68"/>
      <c r="E263" s="34"/>
      <c r="F263" s="69"/>
      <c r="G263" s="69"/>
      <c r="H263" s="70"/>
    </row>
    <row r="264" spans="2:8" s="30" customFormat="1" x14ac:dyDescent="0.3">
      <c r="B264" s="68"/>
      <c r="C264" s="68"/>
      <c r="D264" s="68"/>
      <c r="E264" s="34"/>
      <c r="F264" s="69"/>
      <c r="G264" s="69"/>
      <c r="H264" s="70"/>
    </row>
    <row r="265" spans="2:8" s="30" customFormat="1" x14ac:dyDescent="0.3">
      <c r="B265" s="68"/>
      <c r="C265" s="68"/>
      <c r="D265" s="68"/>
      <c r="E265" s="34"/>
      <c r="F265" s="69"/>
      <c r="G265" s="69"/>
      <c r="H265" s="70"/>
    </row>
    <row r="266" spans="2:8" s="30" customFormat="1" x14ac:dyDescent="0.3">
      <c r="B266" s="68"/>
      <c r="C266" s="68"/>
      <c r="D266" s="68"/>
      <c r="E266" s="34"/>
      <c r="F266" s="69"/>
      <c r="G266" s="69"/>
      <c r="H266" s="70"/>
    </row>
    <row r="267" spans="2:8" s="30" customFormat="1" x14ac:dyDescent="0.3">
      <c r="B267" s="68"/>
      <c r="C267" s="68"/>
      <c r="D267" s="68"/>
      <c r="E267" s="34"/>
      <c r="F267" s="69"/>
      <c r="G267" s="69"/>
      <c r="H267" s="70"/>
    </row>
    <row r="268" spans="2:8" s="30" customFormat="1" x14ac:dyDescent="0.3">
      <c r="B268" s="68"/>
      <c r="C268" s="68"/>
      <c r="D268" s="68"/>
      <c r="E268" s="34"/>
      <c r="F268" s="69"/>
      <c r="G268" s="69"/>
      <c r="H268" s="70"/>
    </row>
    <row r="269" spans="2:8" s="30" customFormat="1" x14ac:dyDescent="0.3">
      <c r="B269" s="68"/>
      <c r="C269" s="68"/>
      <c r="D269" s="68"/>
      <c r="E269" s="34"/>
      <c r="F269" s="69"/>
      <c r="G269" s="69"/>
      <c r="H269" s="70"/>
    </row>
    <row r="270" spans="2:8" s="30" customFormat="1" x14ac:dyDescent="0.3">
      <c r="B270" s="68"/>
      <c r="C270" s="68"/>
      <c r="D270" s="68"/>
      <c r="E270" s="34"/>
      <c r="F270" s="69"/>
      <c r="G270" s="69"/>
      <c r="H270" s="70"/>
    </row>
    <row r="271" spans="2:8" s="30" customFormat="1" x14ac:dyDescent="0.3">
      <c r="B271" s="68"/>
      <c r="C271" s="68"/>
      <c r="D271" s="68"/>
      <c r="E271" s="34"/>
      <c r="F271" s="69"/>
      <c r="G271" s="69"/>
      <c r="H271" s="70"/>
    </row>
    <row r="272" spans="2:8" s="30" customFormat="1" x14ac:dyDescent="0.3">
      <c r="B272" s="68"/>
      <c r="C272" s="68"/>
      <c r="D272" s="68"/>
      <c r="E272" s="34"/>
      <c r="F272" s="69"/>
      <c r="G272" s="69"/>
      <c r="H272" s="70"/>
    </row>
    <row r="273" spans="2:8" s="30" customFormat="1" x14ac:dyDescent="0.3">
      <c r="B273" s="68"/>
      <c r="C273" s="68"/>
      <c r="D273" s="68"/>
      <c r="E273" s="34"/>
      <c r="F273" s="69"/>
      <c r="G273" s="69"/>
      <c r="H273" s="70"/>
    </row>
    <row r="274" spans="2:8" s="30" customFormat="1" x14ac:dyDescent="0.3">
      <c r="B274" s="68"/>
      <c r="C274" s="68"/>
      <c r="D274" s="68"/>
      <c r="E274" s="34"/>
      <c r="F274" s="69"/>
      <c r="G274" s="69"/>
      <c r="H274" s="70"/>
    </row>
    <row r="275" spans="2:8" s="30" customFormat="1" x14ac:dyDescent="0.3">
      <c r="B275" s="68"/>
      <c r="C275" s="68"/>
      <c r="D275" s="68"/>
      <c r="E275" s="34"/>
      <c r="F275" s="69"/>
      <c r="G275" s="69"/>
      <c r="H275" s="70"/>
    </row>
    <row r="276" spans="2:8" s="30" customFormat="1" x14ac:dyDescent="0.3">
      <c r="B276" s="68"/>
      <c r="C276" s="68"/>
      <c r="D276" s="68"/>
      <c r="E276" s="34"/>
      <c r="F276" s="69"/>
      <c r="G276" s="69"/>
      <c r="H276" s="70"/>
    </row>
    <row r="277" spans="2:8" s="30" customFormat="1" x14ac:dyDescent="0.3">
      <c r="B277" s="68"/>
      <c r="C277" s="68"/>
      <c r="D277" s="68"/>
      <c r="E277" s="34"/>
      <c r="F277" s="69"/>
      <c r="G277" s="69"/>
      <c r="H277" s="70"/>
    </row>
    <row r="278" spans="2:8" s="30" customFormat="1" x14ac:dyDescent="0.3">
      <c r="B278" s="68"/>
      <c r="C278" s="68"/>
      <c r="D278" s="68"/>
      <c r="E278" s="34"/>
      <c r="F278" s="69"/>
      <c r="G278" s="69"/>
      <c r="H278" s="70"/>
    </row>
    <row r="279" spans="2:8" s="30" customFormat="1" x14ac:dyDescent="0.3">
      <c r="B279" s="68"/>
      <c r="C279" s="68"/>
      <c r="D279" s="68"/>
      <c r="E279" s="34"/>
      <c r="F279" s="69"/>
      <c r="G279" s="69"/>
      <c r="H279" s="70"/>
    </row>
    <row r="280" spans="2:8" s="30" customFormat="1" x14ac:dyDescent="0.3">
      <c r="B280" s="68"/>
      <c r="C280" s="68"/>
      <c r="D280" s="68"/>
      <c r="E280" s="34"/>
      <c r="F280" s="69"/>
      <c r="G280" s="69"/>
      <c r="H280" s="70"/>
    </row>
    <row r="281" spans="2:8" s="30" customFormat="1" x14ac:dyDescent="0.3">
      <c r="B281" s="68"/>
      <c r="C281" s="68"/>
      <c r="D281" s="68"/>
      <c r="E281" s="34"/>
      <c r="F281" s="69"/>
      <c r="G281" s="69"/>
      <c r="H281" s="70"/>
    </row>
    <row r="282" spans="2:8" s="30" customFormat="1" x14ac:dyDescent="0.3">
      <c r="B282" s="68"/>
      <c r="C282" s="68"/>
      <c r="D282" s="68"/>
      <c r="E282" s="34"/>
      <c r="F282" s="69"/>
      <c r="G282" s="69"/>
      <c r="H282" s="70"/>
    </row>
    <row r="283" spans="2:8" s="30" customFormat="1" x14ac:dyDescent="0.3">
      <c r="B283" s="68"/>
      <c r="C283" s="68"/>
      <c r="D283" s="68"/>
      <c r="E283" s="34"/>
      <c r="F283" s="69"/>
      <c r="G283" s="69"/>
      <c r="H283" s="70"/>
    </row>
    <row r="284" spans="2:8" s="30" customFormat="1" x14ac:dyDescent="0.3">
      <c r="B284" s="68"/>
      <c r="C284" s="68"/>
      <c r="D284" s="68"/>
      <c r="E284" s="34"/>
      <c r="F284" s="69"/>
      <c r="G284" s="69"/>
      <c r="H284" s="70"/>
    </row>
    <row r="285" spans="2:8" s="30" customFormat="1" x14ac:dyDescent="0.3">
      <c r="B285" s="68"/>
      <c r="C285" s="68"/>
      <c r="D285" s="68"/>
      <c r="E285" s="34"/>
      <c r="F285" s="69"/>
      <c r="G285" s="69"/>
      <c r="H285" s="70"/>
    </row>
    <row r="286" spans="2:8" s="30" customFormat="1" x14ac:dyDescent="0.3">
      <c r="B286" s="68"/>
      <c r="C286" s="68"/>
      <c r="D286" s="68"/>
      <c r="E286" s="34"/>
      <c r="F286" s="69"/>
      <c r="G286" s="69"/>
      <c r="H286" s="70"/>
    </row>
    <row r="287" spans="2:8" s="30" customFormat="1" x14ac:dyDescent="0.3">
      <c r="B287" s="68"/>
      <c r="C287" s="68"/>
      <c r="D287" s="68"/>
      <c r="E287" s="34"/>
      <c r="F287" s="69"/>
      <c r="G287" s="69"/>
      <c r="H287" s="70"/>
    </row>
    <row r="288" spans="2:8" s="30" customFormat="1" x14ac:dyDescent="0.3">
      <c r="B288" s="68"/>
      <c r="C288" s="68"/>
      <c r="D288" s="68"/>
      <c r="E288" s="34"/>
      <c r="F288" s="69"/>
      <c r="G288" s="69"/>
      <c r="H288" s="70"/>
    </row>
    <row r="289" spans="2:8" s="30" customFormat="1" x14ac:dyDescent="0.3">
      <c r="B289" s="68"/>
      <c r="C289" s="68"/>
      <c r="D289" s="68"/>
      <c r="E289" s="34"/>
      <c r="F289" s="69"/>
      <c r="G289" s="69"/>
      <c r="H289" s="70"/>
    </row>
    <row r="290" spans="2:8" s="30" customFormat="1" x14ac:dyDescent="0.3">
      <c r="B290" s="68"/>
      <c r="C290" s="68"/>
      <c r="D290" s="68"/>
      <c r="E290" s="34"/>
      <c r="F290" s="69"/>
      <c r="G290" s="69"/>
      <c r="H290" s="70"/>
    </row>
    <row r="291" spans="2:8" s="30" customFormat="1" x14ac:dyDescent="0.3">
      <c r="B291" s="68"/>
      <c r="C291" s="68"/>
      <c r="D291" s="68"/>
      <c r="E291" s="34"/>
      <c r="F291" s="69"/>
      <c r="G291" s="69"/>
      <c r="H291" s="70"/>
    </row>
    <row r="292" spans="2:8" s="30" customFormat="1" x14ac:dyDescent="0.3">
      <c r="B292" s="68"/>
      <c r="C292" s="68"/>
      <c r="D292" s="68"/>
      <c r="E292" s="34"/>
      <c r="F292" s="69"/>
      <c r="G292" s="69"/>
      <c r="H292" s="70"/>
    </row>
    <row r="293" spans="2:8" s="30" customFormat="1" x14ac:dyDescent="0.3">
      <c r="B293" s="68"/>
      <c r="C293" s="68"/>
      <c r="D293" s="68"/>
      <c r="E293" s="34"/>
      <c r="F293" s="69"/>
      <c r="G293" s="69"/>
      <c r="H293" s="70"/>
    </row>
    <row r="294" spans="2:8" s="30" customFormat="1" x14ac:dyDescent="0.3">
      <c r="B294" s="68"/>
      <c r="C294" s="68"/>
      <c r="D294" s="68"/>
      <c r="E294" s="34"/>
      <c r="F294" s="69"/>
      <c r="G294" s="69"/>
      <c r="H294" s="70"/>
    </row>
    <row r="295" spans="2:8" s="30" customFormat="1" x14ac:dyDescent="0.3">
      <c r="B295" s="68"/>
      <c r="C295" s="68"/>
      <c r="D295" s="68"/>
      <c r="E295" s="34"/>
      <c r="F295" s="69"/>
      <c r="G295" s="69"/>
      <c r="H295" s="70"/>
    </row>
    <row r="296" spans="2:8" s="30" customFormat="1" x14ac:dyDescent="0.3">
      <c r="B296" s="68"/>
      <c r="C296" s="68"/>
      <c r="D296" s="68"/>
      <c r="E296" s="34"/>
      <c r="F296" s="69"/>
      <c r="G296" s="69"/>
      <c r="H296" s="70"/>
    </row>
    <row r="297" spans="2:8" s="30" customFormat="1" x14ac:dyDescent="0.3">
      <c r="B297" s="68"/>
      <c r="C297" s="68"/>
      <c r="D297" s="68"/>
      <c r="E297" s="34"/>
      <c r="F297" s="69"/>
      <c r="G297" s="69"/>
      <c r="H297" s="70"/>
    </row>
    <row r="298" spans="2:8" s="30" customFormat="1" x14ac:dyDescent="0.3">
      <c r="B298" s="68"/>
      <c r="C298" s="68"/>
      <c r="D298" s="68"/>
      <c r="E298" s="34"/>
      <c r="F298" s="69"/>
      <c r="G298" s="69"/>
      <c r="H298" s="70"/>
    </row>
    <row r="299" spans="2:8" s="30" customFormat="1" x14ac:dyDescent="0.3">
      <c r="B299" s="68"/>
      <c r="C299" s="68"/>
      <c r="D299" s="68"/>
      <c r="E299" s="34"/>
      <c r="F299" s="69"/>
      <c r="G299" s="69"/>
      <c r="H299" s="70"/>
    </row>
    <row r="300" spans="2:8" s="30" customFormat="1" x14ac:dyDescent="0.3">
      <c r="B300" s="68"/>
      <c r="C300" s="68"/>
      <c r="D300" s="68"/>
      <c r="E300" s="34"/>
      <c r="F300" s="69"/>
      <c r="G300" s="69"/>
      <c r="H300" s="70"/>
    </row>
    <row r="301" spans="2:8" s="30" customFormat="1" x14ac:dyDescent="0.3">
      <c r="B301" s="68"/>
      <c r="C301" s="68"/>
      <c r="D301" s="68"/>
      <c r="E301" s="34"/>
      <c r="F301" s="69"/>
      <c r="G301" s="69"/>
      <c r="H301" s="70"/>
    </row>
    <row r="302" spans="2:8" s="30" customFormat="1" x14ac:dyDescent="0.3">
      <c r="B302" s="68"/>
      <c r="C302" s="68"/>
      <c r="D302" s="68"/>
      <c r="E302" s="34"/>
      <c r="F302" s="69"/>
      <c r="G302" s="69"/>
      <c r="H302" s="70"/>
    </row>
    <row r="303" spans="2:8" s="30" customFormat="1" x14ac:dyDescent="0.3">
      <c r="B303" s="68"/>
      <c r="C303" s="68"/>
      <c r="D303" s="68"/>
      <c r="E303" s="34"/>
      <c r="F303" s="69"/>
      <c r="G303" s="69"/>
      <c r="H303" s="70"/>
    </row>
    <row r="304" spans="2:8" s="30" customFormat="1" x14ac:dyDescent="0.3">
      <c r="B304" s="68"/>
      <c r="C304" s="68"/>
      <c r="D304" s="68"/>
      <c r="E304" s="34"/>
      <c r="F304" s="69"/>
      <c r="G304" s="69"/>
      <c r="H304" s="70"/>
    </row>
    <row r="305" spans="2:8" s="30" customFormat="1" x14ac:dyDescent="0.3">
      <c r="B305" s="68"/>
      <c r="C305" s="68"/>
      <c r="D305" s="68"/>
      <c r="E305" s="34"/>
      <c r="F305" s="69"/>
      <c r="G305" s="69"/>
      <c r="H305" s="70"/>
    </row>
    <row r="306" spans="2:8" s="30" customFormat="1" x14ac:dyDescent="0.3">
      <c r="B306" s="68"/>
      <c r="C306" s="68"/>
      <c r="D306" s="68"/>
      <c r="E306" s="34"/>
      <c r="F306" s="69"/>
      <c r="G306" s="69"/>
      <c r="H306" s="70"/>
    </row>
    <row r="307" spans="2:8" s="30" customFormat="1" x14ac:dyDescent="0.3">
      <c r="B307" s="68"/>
      <c r="C307" s="68"/>
      <c r="D307" s="68"/>
      <c r="E307" s="34"/>
      <c r="F307" s="69"/>
      <c r="G307" s="69"/>
      <c r="H307" s="70"/>
    </row>
    <row r="308" spans="2:8" s="30" customFormat="1" x14ac:dyDescent="0.3">
      <c r="B308" s="68"/>
      <c r="C308" s="68"/>
      <c r="D308" s="68"/>
      <c r="E308" s="34"/>
      <c r="F308" s="69"/>
      <c r="G308" s="69"/>
      <c r="H308" s="70"/>
    </row>
    <row r="309" spans="2:8" s="30" customFormat="1" x14ac:dyDescent="0.3">
      <c r="B309" s="68"/>
      <c r="C309" s="68"/>
      <c r="D309" s="68"/>
      <c r="E309" s="34"/>
      <c r="F309" s="69"/>
      <c r="G309" s="69"/>
      <c r="H309" s="70"/>
    </row>
    <row r="310" spans="2:8" s="30" customFormat="1" x14ac:dyDescent="0.3">
      <c r="B310" s="68"/>
      <c r="C310" s="68"/>
      <c r="D310" s="68"/>
      <c r="E310" s="34"/>
      <c r="F310" s="69"/>
      <c r="G310" s="69"/>
      <c r="H310" s="70"/>
    </row>
    <row r="311" spans="2:8" s="30" customFormat="1" x14ac:dyDescent="0.3">
      <c r="B311" s="68"/>
      <c r="C311" s="68"/>
      <c r="D311" s="68"/>
      <c r="E311" s="34"/>
      <c r="F311" s="69"/>
      <c r="G311" s="69"/>
      <c r="H311" s="70"/>
    </row>
    <row r="312" spans="2:8" s="30" customFormat="1" x14ac:dyDescent="0.3">
      <c r="B312" s="68"/>
      <c r="C312" s="68"/>
      <c r="D312" s="68"/>
      <c r="E312" s="34"/>
      <c r="F312" s="69"/>
      <c r="G312" s="69"/>
      <c r="H312" s="70"/>
    </row>
    <row r="313" spans="2:8" s="30" customFormat="1" x14ac:dyDescent="0.3">
      <c r="B313" s="68"/>
      <c r="C313" s="68"/>
      <c r="D313" s="68"/>
      <c r="E313" s="34"/>
      <c r="F313" s="69"/>
      <c r="G313" s="69"/>
      <c r="H313" s="70"/>
    </row>
    <row r="314" spans="2:8" s="30" customFormat="1" x14ac:dyDescent="0.3">
      <c r="B314" s="68"/>
      <c r="C314" s="68"/>
      <c r="D314" s="68"/>
      <c r="E314" s="34"/>
      <c r="F314" s="69"/>
      <c r="G314" s="69"/>
      <c r="H314" s="70"/>
    </row>
    <row r="315" spans="2:8" s="30" customFormat="1" x14ac:dyDescent="0.3">
      <c r="B315" s="68"/>
      <c r="C315" s="68"/>
      <c r="D315" s="68"/>
      <c r="E315" s="34"/>
      <c r="F315" s="69"/>
      <c r="G315" s="69"/>
      <c r="H315" s="70"/>
    </row>
    <row r="316" spans="2:8" s="30" customFormat="1" x14ac:dyDescent="0.3">
      <c r="B316" s="68"/>
      <c r="C316" s="68"/>
      <c r="D316" s="68"/>
      <c r="E316" s="34"/>
      <c r="F316" s="69"/>
      <c r="G316" s="69"/>
      <c r="H316" s="70"/>
    </row>
    <row r="317" spans="2:8" s="30" customFormat="1" x14ac:dyDescent="0.3">
      <c r="B317" s="68"/>
      <c r="C317" s="68"/>
      <c r="D317" s="68"/>
      <c r="E317" s="34"/>
      <c r="F317" s="69"/>
      <c r="G317" s="69"/>
      <c r="H317" s="70"/>
    </row>
    <row r="318" spans="2:8" s="30" customFormat="1" x14ac:dyDescent="0.3">
      <c r="B318" s="68"/>
      <c r="C318" s="68"/>
      <c r="D318" s="68"/>
      <c r="E318" s="34"/>
      <c r="F318" s="69"/>
      <c r="G318" s="69"/>
      <c r="H318" s="70"/>
    </row>
    <row r="319" spans="2:8" s="30" customFormat="1" x14ac:dyDescent="0.3">
      <c r="B319" s="68"/>
      <c r="C319" s="68"/>
      <c r="D319" s="68"/>
      <c r="E319" s="34"/>
      <c r="F319" s="69"/>
      <c r="G319" s="69"/>
      <c r="H319" s="70"/>
    </row>
    <row r="320" spans="2:8" s="30" customFormat="1" x14ac:dyDescent="0.3">
      <c r="B320" s="68"/>
      <c r="C320" s="68"/>
      <c r="D320" s="68"/>
      <c r="E320" s="34"/>
      <c r="F320" s="69"/>
      <c r="G320" s="69"/>
      <c r="H320" s="70"/>
    </row>
    <row r="321" spans="2:8" s="30" customFormat="1" x14ac:dyDescent="0.3">
      <c r="B321" s="68"/>
      <c r="C321" s="68"/>
      <c r="D321" s="68"/>
      <c r="E321" s="34"/>
      <c r="F321" s="69"/>
      <c r="G321" s="69"/>
      <c r="H321" s="70"/>
    </row>
    <row r="322" spans="2:8" s="30" customFormat="1" x14ac:dyDescent="0.3">
      <c r="B322" s="68"/>
      <c r="C322" s="68"/>
      <c r="D322" s="68"/>
      <c r="E322" s="34"/>
      <c r="F322" s="69"/>
      <c r="G322" s="69"/>
      <c r="H322" s="70"/>
    </row>
    <row r="323" spans="2:8" s="30" customFormat="1" x14ac:dyDescent="0.3">
      <c r="B323" s="68"/>
      <c r="C323" s="68"/>
      <c r="D323" s="68"/>
      <c r="E323" s="34"/>
      <c r="F323" s="69"/>
      <c r="G323" s="69"/>
      <c r="H323" s="70"/>
    </row>
    <row r="324" spans="2:8" s="30" customFormat="1" x14ac:dyDescent="0.3">
      <c r="B324" s="68"/>
      <c r="C324" s="68"/>
      <c r="D324" s="68"/>
      <c r="E324" s="34"/>
      <c r="F324" s="69"/>
      <c r="G324" s="69"/>
      <c r="H324" s="70"/>
    </row>
    <row r="325" spans="2:8" s="30" customFormat="1" x14ac:dyDescent="0.3">
      <c r="B325" s="68"/>
      <c r="C325" s="68"/>
      <c r="D325" s="68"/>
      <c r="E325" s="34"/>
      <c r="F325" s="69"/>
      <c r="G325" s="69"/>
      <c r="H325" s="70"/>
    </row>
    <row r="326" spans="2:8" s="30" customFormat="1" x14ac:dyDescent="0.3">
      <c r="B326" s="68"/>
      <c r="C326" s="68"/>
      <c r="D326" s="68"/>
      <c r="E326" s="34"/>
      <c r="F326" s="69"/>
      <c r="G326" s="69"/>
      <c r="H326" s="70"/>
    </row>
    <row r="327" spans="2:8" s="30" customFormat="1" x14ac:dyDescent="0.3">
      <c r="B327" s="68"/>
      <c r="C327" s="68"/>
      <c r="D327" s="68"/>
      <c r="E327" s="34"/>
      <c r="F327" s="69"/>
      <c r="G327" s="69"/>
      <c r="H327" s="70"/>
    </row>
    <row r="328" spans="2:8" s="30" customFormat="1" x14ac:dyDescent="0.3">
      <c r="B328" s="68"/>
      <c r="C328" s="68"/>
      <c r="D328" s="68"/>
      <c r="E328" s="34"/>
      <c r="F328" s="69"/>
      <c r="G328" s="69"/>
      <c r="H328" s="70"/>
    </row>
    <row r="329" spans="2:8" s="30" customFormat="1" x14ac:dyDescent="0.3">
      <c r="B329" s="68"/>
      <c r="C329" s="68"/>
      <c r="D329" s="68"/>
      <c r="E329" s="34"/>
      <c r="F329" s="69"/>
      <c r="G329" s="69"/>
      <c r="H329" s="70"/>
    </row>
    <row r="330" spans="2:8" s="30" customFormat="1" x14ac:dyDescent="0.3">
      <c r="B330" s="68"/>
      <c r="C330" s="68"/>
      <c r="D330" s="68"/>
      <c r="E330" s="34"/>
      <c r="F330" s="69"/>
      <c r="G330" s="69"/>
      <c r="H330" s="70"/>
    </row>
    <row r="331" spans="2:8" s="30" customFormat="1" x14ac:dyDescent="0.3">
      <c r="B331" s="68"/>
      <c r="C331" s="68"/>
      <c r="D331" s="68"/>
      <c r="E331" s="34"/>
      <c r="F331" s="69"/>
      <c r="G331" s="69"/>
      <c r="H331" s="70"/>
    </row>
    <row r="332" spans="2:8" s="30" customFormat="1" x14ac:dyDescent="0.3">
      <c r="B332" s="68"/>
      <c r="C332" s="68"/>
      <c r="D332" s="68"/>
      <c r="E332" s="34"/>
      <c r="F332" s="69"/>
      <c r="G332" s="69"/>
      <c r="H332" s="70"/>
    </row>
    <row r="333" spans="2:8" s="30" customFormat="1" x14ac:dyDescent="0.3">
      <c r="B333" s="68"/>
      <c r="C333" s="68"/>
      <c r="D333" s="68"/>
      <c r="E333" s="34"/>
      <c r="F333" s="69"/>
      <c r="G333" s="69"/>
      <c r="H333" s="70"/>
    </row>
    <row r="334" spans="2:8" s="30" customFormat="1" x14ac:dyDescent="0.3">
      <c r="B334" s="68"/>
      <c r="C334" s="68"/>
      <c r="D334" s="68"/>
      <c r="E334" s="34"/>
      <c r="F334" s="69"/>
      <c r="G334" s="69"/>
      <c r="H334" s="70"/>
    </row>
    <row r="335" spans="2:8" s="30" customFormat="1" x14ac:dyDescent="0.3">
      <c r="B335" s="68"/>
      <c r="C335" s="68"/>
      <c r="D335" s="68"/>
      <c r="E335" s="34"/>
      <c r="F335" s="69"/>
      <c r="G335" s="69"/>
      <c r="H335" s="70"/>
    </row>
    <row r="336" spans="2:8" s="30" customFormat="1" x14ac:dyDescent="0.3">
      <c r="B336" s="68"/>
      <c r="C336" s="68"/>
      <c r="D336" s="68"/>
      <c r="E336" s="34"/>
      <c r="F336" s="69"/>
      <c r="G336" s="69"/>
      <c r="H336" s="70"/>
    </row>
    <row r="337" spans="2:8" s="30" customFormat="1" x14ac:dyDescent="0.3">
      <c r="B337" s="68"/>
      <c r="C337" s="68"/>
      <c r="D337" s="68"/>
      <c r="E337" s="34"/>
      <c r="F337" s="69"/>
      <c r="G337" s="69"/>
      <c r="H337" s="70"/>
    </row>
    <row r="338" spans="2:8" s="30" customFormat="1" x14ac:dyDescent="0.3">
      <c r="B338" s="68"/>
      <c r="C338" s="68"/>
      <c r="D338" s="68"/>
      <c r="E338" s="34"/>
      <c r="F338" s="69"/>
      <c r="G338" s="69"/>
      <c r="H338" s="70"/>
    </row>
    <row r="339" spans="2:8" s="30" customFormat="1" x14ac:dyDescent="0.3">
      <c r="B339" s="68"/>
      <c r="C339" s="68"/>
      <c r="D339" s="68"/>
      <c r="E339" s="34"/>
      <c r="F339" s="69"/>
      <c r="G339" s="69"/>
      <c r="H339" s="70"/>
    </row>
    <row r="340" spans="2:8" s="30" customFormat="1" x14ac:dyDescent="0.3">
      <c r="B340" s="68"/>
      <c r="C340" s="68"/>
      <c r="D340" s="68"/>
      <c r="E340" s="34"/>
      <c r="F340" s="69"/>
      <c r="G340" s="69"/>
      <c r="H340" s="70"/>
    </row>
    <row r="341" spans="2:8" s="30" customFormat="1" x14ac:dyDescent="0.3">
      <c r="B341" s="68"/>
      <c r="C341" s="68"/>
      <c r="D341" s="68"/>
      <c r="E341" s="34"/>
      <c r="F341" s="69"/>
      <c r="G341" s="69"/>
      <c r="H341" s="70"/>
    </row>
    <row r="342" spans="2:8" s="30" customFormat="1" x14ac:dyDescent="0.3">
      <c r="B342" s="68"/>
      <c r="C342" s="68"/>
      <c r="D342" s="68"/>
      <c r="E342" s="34"/>
      <c r="F342" s="69"/>
      <c r="G342" s="69"/>
      <c r="H342" s="70"/>
    </row>
    <row r="343" spans="2:8" s="30" customFormat="1" x14ac:dyDescent="0.3">
      <c r="B343" s="68"/>
      <c r="C343" s="68"/>
      <c r="D343" s="68"/>
      <c r="E343" s="34"/>
      <c r="F343" s="69"/>
      <c r="G343" s="69"/>
      <c r="H343" s="70"/>
    </row>
    <row r="344" spans="2:8" s="30" customFormat="1" x14ac:dyDescent="0.3">
      <c r="B344" s="68"/>
      <c r="C344" s="68"/>
      <c r="D344" s="68"/>
      <c r="E344" s="34"/>
      <c r="F344" s="69"/>
      <c r="G344" s="69"/>
      <c r="H344" s="70"/>
    </row>
    <row r="345" spans="2:8" s="30" customFormat="1" x14ac:dyDescent="0.3">
      <c r="B345" s="68"/>
      <c r="C345" s="68"/>
      <c r="D345" s="68"/>
      <c r="E345" s="34"/>
      <c r="F345" s="69"/>
      <c r="G345" s="69"/>
      <c r="H345" s="70"/>
    </row>
    <row r="346" spans="2:8" s="30" customFormat="1" x14ac:dyDescent="0.3">
      <c r="B346" s="68"/>
      <c r="C346" s="68"/>
      <c r="D346" s="68"/>
      <c r="E346" s="34"/>
      <c r="F346" s="69"/>
      <c r="G346" s="69"/>
      <c r="H346" s="70"/>
    </row>
    <row r="347" spans="2:8" s="30" customFormat="1" x14ac:dyDescent="0.3">
      <c r="B347" s="68"/>
      <c r="C347" s="68"/>
      <c r="D347" s="68"/>
      <c r="E347" s="34"/>
      <c r="F347" s="69"/>
      <c r="G347" s="69"/>
      <c r="H347" s="70"/>
    </row>
    <row r="348" spans="2:8" s="30" customFormat="1" x14ac:dyDescent="0.3">
      <c r="B348" s="68"/>
      <c r="C348" s="68"/>
      <c r="D348" s="68"/>
      <c r="E348" s="34"/>
      <c r="F348" s="69"/>
      <c r="G348" s="69"/>
      <c r="H348" s="70"/>
    </row>
    <row r="349" spans="2:8" s="30" customFormat="1" x14ac:dyDescent="0.3">
      <c r="B349" s="68"/>
      <c r="C349" s="68"/>
      <c r="D349" s="68"/>
      <c r="E349" s="34"/>
      <c r="F349" s="69"/>
      <c r="G349" s="69"/>
      <c r="H349" s="70"/>
    </row>
    <row r="350" spans="2:8" s="30" customFormat="1" x14ac:dyDescent="0.3">
      <c r="B350" s="68"/>
      <c r="C350" s="68"/>
      <c r="D350" s="68"/>
      <c r="E350" s="34"/>
      <c r="F350" s="69"/>
      <c r="G350" s="69"/>
      <c r="H350" s="70"/>
    </row>
    <row r="351" spans="2:8" s="30" customFormat="1" x14ac:dyDescent="0.3">
      <c r="B351" s="68"/>
      <c r="C351" s="68"/>
      <c r="D351" s="68"/>
      <c r="E351" s="34"/>
      <c r="F351" s="69"/>
      <c r="G351" s="69"/>
      <c r="H351" s="70"/>
    </row>
    <row r="352" spans="2:8" s="30" customFormat="1" x14ac:dyDescent="0.3">
      <c r="B352" s="68"/>
      <c r="C352" s="68"/>
      <c r="D352" s="68"/>
      <c r="E352" s="34"/>
      <c r="F352" s="69"/>
      <c r="G352" s="69"/>
      <c r="H352" s="70"/>
    </row>
    <row r="353" spans="2:8" s="30" customFormat="1" x14ac:dyDescent="0.3">
      <c r="B353" s="68"/>
      <c r="C353" s="68"/>
      <c r="D353" s="68"/>
      <c r="E353" s="34"/>
      <c r="F353" s="69"/>
      <c r="G353" s="69"/>
      <c r="H353" s="70"/>
    </row>
    <row r="354" spans="2:8" s="30" customFormat="1" x14ac:dyDescent="0.3">
      <c r="B354" s="68"/>
      <c r="C354" s="68"/>
      <c r="D354" s="68"/>
      <c r="E354" s="34"/>
      <c r="F354" s="69"/>
      <c r="G354" s="69"/>
      <c r="H354" s="70"/>
    </row>
    <row r="355" spans="2:8" s="30" customFormat="1" x14ac:dyDescent="0.3">
      <c r="B355" s="68"/>
      <c r="C355" s="68"/>
      <c r="D355" s="68"/>
      <c r="E355" s="34"/>
      <c r="F355" s="69"/>
      <c r="G355" s="69"/>
      <c r="H355" s="70"/>
    </row>
    <row r="356" spans="2:8" s="30" customFormat="1" x14ac:dyDescent="0.3">
      <c r="B356" s="68"/>
      <c r="C356" s="68"/>
      <c r="D356" s="68"/>
      <c r="E356" s="34"/>
      <c r="F356" s="69"/>
      <c r="G356" s="69"/>
      <c r="H356" s="70"/>
    </row>
    <row r="357" spans="2:8" s="30" customFormat="1" x14ac:dyDescent="0.3">
      <c r="B357" s="68"/>
      <c r="C357" s="68"/>
      <c r="D357" s="68"/>
      <c r="E357" s="34"/>
      <c r="F357" s="69"/>
      <c r="G357" s="69"/>
      <c r="H357" s="70"/>
    </row>
    <row r="358" spans="2:8" s="30" customFormat="1" x14ac:dyDescent="0.3">
      <c r="B358" s="68"/>
      <c r="C358" s="68"/>
      <c r="D358" s="68"/>
      <c r="E358" s="34"/>
      <c r="F358" s="69"/>
      <c r="G358" s="69"/>
      <c r="H358" s="70"/>
    </row>
    <row r="359" spans="2:8" s="30" customFormat="1" x14ac:dyDescent="0.3">
      <c r="B359" s="68"/>
      <c r="C359" s="68"/>
      <c r="D359" s="68"/>
      <c r="E359" s="34"/>
      <c r="F359" s="69"/>
      <c r="G359" s="69"/>
      <c r="H359" s="70"/>
    </row>
    <row r="360" spans="2:8" s="30" customFormat="1" x14ac:dyDescent="0.3">
      <c r="B360" s="68"/>
      <c r="C360" s="68"/>
      <c r="D360" s="68"/>
      <c r="E360" s="34"/>
      <c r="F360" s="69"/>
      <c r="G360" s="69"/>
      <c r="H360" s="70"/>
    </row>
    <row r="361" spans="2:8" s="30" customFormat="1" x14ac:dyDescent="0.3">
      <c r="B361" s="68"/>
      <c r="C361" s="68"/>
      <c r="D361" s="68"/>
      <c r="E361" s="34"/>
      <c r="F361" s="69"/>
      <c r="G361" s="69"/>
      <c r="H361" s="70"/>
    </row>
    <row r="362" spans="2:8" s="30" customFormat="1" x14ac:dyDescent="0.3">
      <c r="B362" s="68"/>
      <c r="C362" s="68"/>
      <c r="D362" s="68"/>
      <c r="E362" s="34"/>
      <c r="F362" s="69"/>
      <c r="G362" s="69"/>
      <c r="H362" s="70"/>
    </row>
    <row r="363" spans="2:8" s="30" customFormat="1" x14ac:dyDescent="0.3">
      <c r="B363" s="68"/>
      <c r="C363" s="68"/>
      <c r="D363" s="68"/>
      <c r="E363" s="34"/>
      <c r="F363" s="69"/>
      <c r="G363" s="69"/>
      <c r="H363" s="70"/>
    </row>
    <row r="364" spans="2:8" s="30" customFormat="1" x14ac:dyDescent="0.3">
      <c r="B364" s="68"/>
      <c r="C364" s="68"/>
      <c r="D364" s="68"/>
      <c r="E364" s="34"/>
      <c r="F364" s="69"/>
      <c r="G364" s="69"/>
      <c r="H364" s="70"/>
    </row>
    <row r="365" spans="2:8" s="30" customFormat="1" x14ac:dyDescent="0.3">
      <c r="B365" s="68"/>
      <c r="C365" s="68"/>
      <c r="D365" s="68"/>
      <c r="E365" s="34"/>
      <c r="F365" s="69"/>
      <c r="G365" s="69"/>
      <c r="H365" s="70"/>
    </row>
    <row r="366" spans="2:8" s="30" customFormat="1" x14ac:dyDescent="0.3">
      <c r="B366" s="68"/>
      <c r="C366" s="68"/>
      <c r="D366" s="68"/>
      <c r="E366" s="34"/>
      <c r="F366" s="69"/>
      <c r="G366" s="69"/>
      <c r="H366" s="70"/>
    </row>
    <row r="367" spans="2:8" s="30" customFormat="1" x14ac:dyDescent="0.3">
      <c r="B367" s="68"/>
      <c r="C367" s="68"/>
      <c r="D367" s="68"/>
      <c r="E367" s="34"/>
      <c r="F367" s="69"/>
      <c r="G367" s="69"/>
      <c r="H367" s="70"/>
    </row>
    <row r="368" spans="2:8" s="30" customFormat="1" x14ac:dyDescent="0.3">
      <c r="B368" s="68"/>
      <c r="C368" s="68"/>
      <c r="D368" s="68"/>
      <c r="E368" s="34"/>
      <c r="F368" s="69"/>
      <c r="G368" s="69"/>
      <c r="H368" s="70"/>
    </row>
    <row r="369" spans="2:8" s="30" customFormat="1" x14ac:dyDescent="0.3">
      <c r="B369" s="68"/>
      <c r="C369" s="68"/>
      <c r="D369" s="68"/>
      <c r="E369" s="34"/>
      <c r="F369" s="69"/>
      <c r="G369" s="69"/>
      <c r="H369" s="70"/>
    </row>
    <row r="370" spans="2:8" s="30" customFormat="1" x14ac:dyDescent="0.3">
      <c r="B370" s="68"/>
      <c r="C370" s="68"/>
      <c r="D370" s="68"/>
      <c r="E370" s="34"/>
      <c r="F370" s="69"/>
      <c r="G370" s="69"/>
      <c r="H370" s="70"/>
    </row>
    <row r="371" spans="2:8" s="30" customFormat="1" x14ac:dyDescent="0.3">
      <c r="B371" s="68"/>
      <c r="C371" s="68"/>
      <c r="D371" s="68"/>
      <c r="E371" s="34"/>
      <c r="F371" s="69"/>
      <c r="G371" s="69"/>
      <c r="H371" s="70"/>
    </row>
    <row r="372" spans="2:8" s="30" customFormat="1" x14ac:dyDescent="0.3">
      <c r="B372" s="68"/>
      <c r="C372" s="68"/>
      <c r="D372" s="68"/>
      <c r="E372" s="34"/>
      <c r="F372" s="69"/>
      <c r="G372" s="69"/>
      <c r="H372" s="70"/>
    </row>
    <row r="373" spans="2:8" s="30" customFormat="1" x14ac:dyDescent="0.3">
      <c r="B373" s="68"/>
      <c r="C373" s="68"/>
      <c r="D373" s="68"/>
      <c r="E373" s="34"/>
      <c r="F373" s="69"/>
      <c r="G373" s="69"/>
      <c r="H373" s="70"/>
    </row>
    <row r="374" spans="2:8" s="30" customFormat="1" x14ac:dyDescent="0.3">
      <c r="B374" s="68"/>
      <c r="C374" s="68"/>
      <c r="D374" s="68"/>
      <c r="E374" s="34"/>
      <c r="F374" s="69"/>
      <c r="G374" s="69"/>
      <c r="H374" s="70"/>
    </row>
    <row r="375" spans="2:8" s="30" customFormat="1" x14ac:dyDescent="0.3">
      <c r="B375" s="68"/>
      <c r="C375" s="68"/>
      <c r="D375" s="68"/>
      <c r="E375" s="34"/>
      <c r="F375" s="69"/>
      <c r="G375" s="69"/>
      <c r="H375" s="70"/>
    </row>
    <row r="376" spans="2:8" s="30" customFormat="1" x14ac:dyDescent="0.3">
      <c r="B376" s="68"/>
      <c r="C376" s="68"/>
      <c r="D376" s="68"/>
      <c r="E376" s="34"/>
      <c r="F376" s="69"/>
      <c r="G376" s="69"/>
      <c r="H376" s="70"/>
    </row>
    <row r="377" spans="2:8" s="30" customFormat="1" x14ac:dyDescent="0.3">
      <c r="B377" s="68"/>
      <c r="C377" s="68"/>
      <c r="D377" s="68"/>
      <c r="E377" s="34"/>
      <c r="F377" s="69"/>
      <c r="G377" s="69"/>
      <c r="H377" s="70"/>
    </row>
    <row r="378" spans="2:8" s="30" customFormat="1" x14ac:dyDescent="0.3">
      <c r="B378" s="68"/>
      <c r="C378" s="68"/>
      <c r="D378" s="68"/>
      <c r="E378" s="34"/>
      <c r="F378" s="69"/>
      <c r="G378" s="69"/>
      <c r="H378" s="70"/>
    </row>
    <row r="379" spans="2:8" s="30" customFormat="1" x14ac:dyDescent="0.3">
      <c r="B379" s="68"/>
      <c r="C379" s="68"/>
      <c r="D379" s="68"/>
      <c r="E379" s="34"/>
      <c r="F379" s="69"/>
      <c r="G379" s="69"/>
      <c r="H379" s="70"/>
    </row>
    <row r="380" spans="2:8" s="30" customFormat="1" x14ac:dyDescent="0.3">
      <c r="B380" s="68"/>
      <c r="C380" s="68"/>
      <c r="D380" s="68"/>
      <c r="E380" s="34"/>
      <c r="F380" s="69"/>
      <c r="G380" s="69"/>
      <c r="H380" s="70"/>
    </row>
    <row r="381" spans="2:8" s="30" customFormat="1" x14ac:dyDescent="0.3">
      <c r="B381" s="68"/>
      <c r="C381" s="68"/>
      <c r="D381" s="68"/>
      <c r="E381" s="34"/>
      <c r="F381" s="69"/>
      <c r="G381" s="69"/>
      <c r="H381" s="70"/>
    </row>
    <row r="382" spans="2:8" s="30" customFormat="1" x14ac:dyDescent="0.3">
      <c r="B382" s="68"/>
      <c r="C382" s="68"/>
      <c r="D382" s="68"/>
      <c r="E382" s="34"/>
      <c r="F382" s="69"/>
      <c r="G382" s="69"/>
      <c r="H382" s="70"/>
    </row>
    <row r="383" spans="2:8" s="30" customFormat="1" x14ac:dyDescent="0.3">
      <c r="B383" s="68"/>
      <c r="C383" s="68"/>
      <c r="D383" s="68"/>
      <c r="E383" s="34"/>
      <c r="F383" s="69"/>
      <c r="G383" s="69"/>
      <c r="H383" s="70"/>
    </row>
    <row r="384" spans="2:8" s="30" customFormat="1" x14ac:dyDescent="0.3">
      <c r="B384" s="68"/>
      <c r="C384" s="68"/>
      <c r="D384" s="68"/>
      <c r="E384" s="34"/>
      <c r="F384" s="69"/>
      <c r="G384" s="69"/>
      <c r="H384" s="70"/>
    </row>
    <row r="385" spans="2:8" s="30" customFormat="1" x14ac:dyDescent="0.3">
      <c r="B385" s="68"/>
      <c r="C385" s="68"/>
      <c r="D385" s="68"/>
      <c r="E385" s="34"/>
      <c r="F385" s="69"/>
      <c r="G385" s="69"/>
      <c r="H385" s="70"/>
    </row>
    <row r="386" spans="2:8" s="30" customFormat="1" x14ac:dyDescent="0.3">
      <c r="B386" s="68"/>
      <c r="C386" s="68"/>
      <c r="D386" s="68"/>
      <c r="E386" s="34"/>
      <c r="F386" s="69"/>
      <c r="G386" s="69"/>
      <c r="H386" s="70"/>
    </row>
    <row r="387" spans="2:8" s="30" customFormat="1" x14ac:dyDescent="0.3">
      <c r="B387" s="68"/>
      <c r="C387" s="68"/>
      <c r="D387" s="68"/>
      <c r="E387" s="34"/>
      <c r="F387" s="69"/>
      <c r="G387" s="69"/>
      <c r="H387" s="70"/>
    </row>
    <row r="388" spans="2:8" s="30" customFormat="1" x14ac:dyDescent="0.3">
      <c r="B388" s="68"/>
      <c r="C388" s="68"/>
      <c r="D388" s="68"/>
      <c r="E388" s="34"/>
      <c r="F388" s="69"/>
      <c r="G388" s="69"/>
      <c r="H388" s="70"/>
    </row>
    <row r="389" spans="2:8" s="30" customFormat="1" x14ac:dyDescent="0.3">
      <c r="B389" s="68"/>
      <c r="C389" s="68"/>
      <c r="D389" s="68"/>
      <c r="E389" s="34"/>
      <c r="F389" s="69"/>
      <c r="G389" s="69"/>
      <c r="H389" s="70"/>
    </row>
    <row r="390" spans="2:8" s="30" customFormat="1" x14ac:dyDescent="0.3">
      <c r="B390" s="68"/>
      <c r="C390" s="68"/>
      <c r="D390" s="68"/>
      <c r="E390" s="34"/>
      <c r="F390" s="69"/>
      <c r="G390" s="69"/>
      <c r="H390" s="70"/>
    </row>
    <row r="391" spans="2:8" s="30" customFormat="1" x14ac:dyDescent="0.3">
      <c r="B391" s="68"/>
      <c r="C391" s="68"/>
      <c r="D391" s="68"/>
      <c r="E391" s="34"/>
      <c r="F391" s="69"/>
      <c r="G391" s="69"/>
      <c r="H391" s="70"/>
    </row>
    <row r="392" spans="2:8" s="30" customFormat="1" x14ac:dyDescent="0.3">
      <c r="B392" s="68"/>
      <c r="C392" s="68"/>
      <c r="D392" s="68"/>
      <c r="E392" s="34"/>
      <c r="F392" s="69"/>
      <c r="G392" s="69"/>
      <c r="H392" s="70"/>
    </row>
    <row r="393" spans="2:8" s="30" customFormat="1" x14ac:dyDescent="0.3">
      <c r="B393" s="68"/>
      <c r="C393" s="68"/>
      <c r="D393" s="68"/>
      <c r="E393" s="34"/>
      <c r="F393" s="69"/>
      <c r="G393" s="69"/>
      <c r="H393" s="70"/>
    </row>
    <row r="394" spans="2:8" s="30" customFormat="1" x14ac:dyDescent="0.3">
      <c r="B394" s="68"/>
      <c r="C394" s="68"/>
      <c r="D394" s="68"/>
      <c r="F394" s="69"/>
      <c r="G394" s="69"/>
      <c r="H394" s="70"/>
    </row>
    <row r="395" spans="2:8" s="30" customFormat="1" x14ac:dyDescent="0.3">
      <c r="B395" s="68"/>
      <c r="C395" s="68"/>
      <c r="D395" s="68"/>
      <c r="F395" s="69"/>
      <c r="G395" s="69"/>
      <c r="H395" s="70"/>
    </row>
    <row r="396" spans="2:8" s="30" customFormat="1" x14ac:dyDescent="0.3">
      <c r="B396" s="68"/>
      <c r="C396" s="68"/>
      <c r="D396" s="68"/>
      <c r="F396" s="69"/>
      <c r="G396" s="69"/>
      <c r="H396" s="70"/>
    </row>
  </sheetData>
  <mergeCells count="1">
    <mergeCell ref="B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credit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</dc:creator>
  <cp:lastModifiedBy>Radu</cp:lastModifiedBy>
  <dcterms:created xsi:type="dcterms:W3CDTF">2024-10-25T13:36:43Z</dcterms:created>
  <dcterms:modified xsi:type="dcterms:W3CDTF">2024-10-25T13:45:27Z</dcterms:modified>
</cp:coreProperties>
</file>